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PRESUPUESTO\"/>
    </mc:Choice>
  </mc:AlternateContent>
  <bookViews>
    <workbookView xWindow="0" yWindow="0" windowWidth="24000" windowHeight="9735"/>
  </bookViews>
  <sheets>
    <sheet name="EJECUCION PRESUP-AGOSTO 2021" sheetId="2" r:id="rId1"/>
  </sheets>
  <calcPr calcId="152511"/>
</workbook>
</file>

<file path=xl/calcChain.xml><?xml version="1.0" encoding="utf-8"?>
<calcChain xmlns="http://schemas.openxmlformats.org/spreadsheetml/2006/main">
  <c r="H13" i="2" l="1"/>
  <c r="C50" i="2" l="1"/>
  <c r="D50" i="2"/>
  <c r="C42" i="2"/>
  <c r="D42" i="2"/>
  <c r="D35" i="2"/>
  <c r="C35" i="2" s="1"/>
  <c r="C24" i="2"/>
  <c r="D24" i="2"/>
  <c r="C14" i="2"/>
  <c r="D14" i="2"/>
  <c r="C8" i="2"/>
  <c r="D8" i="2"/>
  <c r="B51" i="2" l="1"/>
  <c r="B52" i="2"/>
  <c r="B53" i="2"/>
  <c r="B54" i="2"/>
  <c r="B55" i="2"/>
  <c r="B56" i="2"/>
  <c r="B57" i="2"/>
  <c r="B58" i="2"/>
  <c r="B59" i="2"/>
  <c r="B61" i="2"/>
  <c r="B62" i="2"/>
  <c r="B63" i="2"/>
  <c r="B64" i="2"/>
  <c r="B50" i="2" l="1"/>
  <c r="C34" i="2" l="1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B84" i="2" l="1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N68" i="2"/>
  <c r="M68" i="2"/>
  <c r="L68" i="2"/>
  <c r="K68" i="2"/>
  <c r="J68" i="2"/>
  <c r="I68" i="2"/>
  <c r="H68" i="2"/>
  <c r="G68" i="2"/>
  <c r="F68" i="2"/>
  <c r="E68" i="2"/>
  <c r="D68" i="2"/>
  <c r="C68" i="2"/>
  <c r="B67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B49" i="2"/>
  <c r="B48" i="2"/>
  <c r="B47" i="2"/>
  <c r="B46" i="2"/>
  <c r="B45" i="2"/>
  <c r="B44" i="2"/>
  <c r="B43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N24" i="2"/>
  <c r="M24" i="2"/>
  <c r="L24" i="2"/>
  <c r="K24" i="2"/>
  <c r="J24" i="2"/>
  <c r="I24" i="2"/>
  <c r="H24" i="2"/>
  <c r="G24" i="2"/>
  <c r="F24" i="2"/>
  <c r="E24" i="2"/>
  <c r="B23" i="2"/>
  <c r="B22" i="2"/>
  <c r="B21" i="2"/>
  <c r="B20" i="2"/>
  <c r="B19" i="2"/>
  <c r="B18" i="2"/>
  <c r="B17" i="2"/>
  <c r="B16" i="2"/>
  <c r="B15" i="2"/>
  <c r="N14" i="2"/>
  <c r="M14" i="2"/>
  <c r="L14" i="2"/>
  <c r="K14" i="2"/>
  <c r="J14" i="2"/>
  <c r="I14" i="2"/>
  <c r="H14" i="2"/>
  <c r="G14" i="2"/>
  <c r="F14" i="2"/>
  <c r="E14" i="2"/>
  <c r="B13" i="2"/>
  <c r="B12" i="2"/>
  <c r="B11" i="2"/>
  <c r="B10" i="2"/>
  <c r="B9" i="2"/>
  <c r="N8" i="2"/>
  <c r="M8" i="2"/>
  <c r="L8" i="2"/>
  <c r="K8" i="2"/>
  <c r="J8" i="2"/>
  <c r="I8" i="2"/>
  <c r="H8" i="2"/>
  <c r="G8" i="2"/>
  <c r="F8" i="2"/>
  <c r="E8" i="2"/>
  <c r="B60" i="2" l="1"/>
  <c r="B34" i="2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B8" i="2"/>
  <c r="B68" i="2"/>
  <c r="H7" i="2"/>
  <c r="H85" i="2" s="1"/>
  <c r="J7" i="2"/>
  <c r="J85" i="2" s="1"/>
  <c r="L7" i="2"/>
  <c r="L85" i="2" s="1"/>
  <c r="B42" i="2"/>
  <c r="B24" i="2"/>
  <c r="N7" i="2"/>
  <c r="N85" i="2" s="1"/>
  <c r="B14" i="2"/>
  <c r="D7" i="2" l="1"/>
  <c r="D85" i="2" s="1"/>
  <c r="C7" i="2"/>
  <c r="C85" i="2" s="1"/>
  <c r="P8" i="2" l="1"/>
  <c r="Q8" i="2" s="1"/>
  <c r="B7" i="2"/>
  <c r="B85" i="2" s="1"/>
</calcChain>
</file>

<file path=xl/sharedStrings.xml><?xml version="1.0" encoding="utf-8"?>
<sst xmlns="http://schemas.openxmlformats.org/spreadsheetml/2006/main" count="98" uniqueCount="98">
  <si>
    <t>En RD$</t>
  </si>
  <si>
    <t>DETALLE</t>
  </si>
  <si>
    <t>TOTAL ACUM.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</si>
  <si>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</si>
  <si>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</si>
  <si>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</si>
  <si>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</si>
  <si>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</si>
  <si>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</si>
  <si>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</si>
  <si>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</si>
  <si>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</si>
  <si>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</si>
  <si>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</si>
  <si>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</si>
  <si>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</si>
  <si>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</si>
  <si>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</si>
  <si>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</si>
  <si>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</si>
  <si>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</si>
  <si>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</si>
  <si>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</si>
  <si>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</si>
  <si>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</si>
  <si>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</si>
  <si>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</si>
  <si>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</si>
  <si>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</si>
  <si>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</si>
  <si>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</si>
  <si>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</si>
  <si>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</si>
  <si>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</si>
  <si>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</si>
  <si>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</si>
  <si>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</si>
  <si>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</si>
  <si>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</si>
  <si>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</si>
  <si>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</si>
  <si>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</si>
  <si>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</si>
  <si>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</si>
  <si>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</si>
  <si>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</si>
  <si>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</si>
  <si>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</si>
  <si>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</si>
  <si>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</si>
  <si>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</si>
  <si>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</si>
  <si>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</si>
  <si>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</si>
  <si>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</si>
  <si>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</si>
  <si>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</si>
  <si>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</si>
  <si>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</si>
  <si>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</si>
  <si>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</si>
  <si>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</si>
  <si>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</si>
  <si>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</si>
  <si>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</si>
  <si>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</si>
  <si>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</si>
  <si>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</si>
  <si>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</si>
  <si>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</si>
  <si>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</si>
  <si>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</si>
  <si>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</si>
  <si>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</si>
  <si>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</si>
  <si>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</si>
  <si>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</si>
  <si>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</si>
  <si>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</si>
  <si>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</si>
  <si>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</si>
  <si>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</si>
  <si>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</si>
  <si>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</si>
  <si>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</si>
  <si>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</si>
  <si>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</si>
  <si>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</si>
  <si>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</si>
  <si>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</si>
  <si>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</si>
  <si>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</si>
  <si>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</si>
  <si>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AÑO 2021</t>
  </si>
  <si>
    <t>HOSPITAL DOCENTE UNIVERISTARIO DR DARIO CONTRERAS</t>
  </si>
  <si>
    <t>EJECUCION PRESUPUESTARIA</t>
  </si>
  <si>
    <t>Fecha de registro: hasta el [31] de [AGOSTO del [2021]</t>
  </si>
  <si>
    <t>Fecha de imputación: hasta el [31] de AGOSTO del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</si>
</sst>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43" fontId="4" fillId="0" borderId="7" xfId="1" applyFont="1" applyBorder="1" applyAlignment="1">
      <alignment horizontal="left" vertical="center"/>
    </xf>
    <xf numFmtId="43" fontId="4" fillId="0" borderId="8" xfId="1" applyFont="1" applyBorder="1" applyAlignment="1">
      <alignment horizontal="left" vertical="center"/>
    </xf>
    <xf numFmtId="43" fontId="4" fillId="0" borderId="5" xfId="1" applyFont="1" applyBorder="1" applyAlignment="1">
      <alignment horizontal="left" vertical="center"/>
    </xf>
    <xf numFmtId="0" fontId="3" fillId="0" borderId="0" xfId="0" applyFont="1" applyAlignment="1"/>
    <xf numFmtId="0" fontId="4" fillId="0" borderId="9" xfId="0" applyFont="1" applyBorder="1" applyAlignment="1">
      <alignment horizontal="left" vertical="center"/>
    </xf>
    <xf numFmtId="43" fontId="4" fillId="0" borderId="7" xfId="1" applyFont="1" applyBorder="1" applyAlignment="1"/>
    <xf numFmtId="43" fontId="4" fillId="0" borderId="8" xfId="1" applyFont="1" applyBorder="1" applyAlignment="1"/>
    <xf numFmtId="43" fontId="4" fillId="0" borderId="5" xfId="1" applyFont="1" applyBorder="1" applyAlignment="1"/>
    <xf numFmtId="0" fontId="3" fillId="0" borderId="6" xfId="0" applyFont="1" applyBorder="1" applyAlignment="1">
      <alignment horizontal="left" vertical="center"/>
    </xf>
    <xf numFmtId="43" fontId="3" fillId="0" borderId="7" xfId="1" applyFont="1" applyBorder="1" applyAlignment="1"/>
    <xf numFmtId="43" fontId="3" fillId="0" borderId="8" xfId="1" applyFont="1" applyBorder="1" applyAlignment="1"/>
    <xf numFmtId="43" fontId="3" fillId="0" borderId="5" xfId="1" applyFont="1" applyBorder="1" applyAlignment="1"/>
    <xf numFmtId="0" fontId="3" fillId="0" borderId="6" xfId="0" applyFont="1" applyBorder="1" applyAlignment="1">
      <alignment horizontal="left"/>
    </xf>
    <xf numFmtId="0" fontId="3" fillId="0" borderId="10" xfId="0" applyFont="1" applyBorder="1" applyAlignment="1"/>
    <xf numFmtId="43" fontId="4" fillId="0" borderId="11" xfId="1" applyFont="1" applyBorder="1" applyAlignment="1"/>
    <xf numFmtId="43" fontId="3" fillId="0" borderId="11" xfId="1" applyFont="1" applyBorder="1" applyAlignment="1"/>
    <xf numFmtId="43" fontId="3" fillId="0" borderId="12" xfId="1" applyFont="1" applyBorder="1" applyAlignment="1"/>
    <xf numFmtId="43" fontId="3" fillId="0" borderId="13" xfId="1" applyFont="1" applyBorder="1" applyAlignment="1"/>
    <xf numFmtId="43" fontId="4" fillId="4" borderId="14" xfId="1" applyFont="1" applyFill="1" applyBorder="1" applyAlignment="1">
      <alignment horizontal="center" vertical="center"/>
    </xf>
    <xf numFmtId="43" fontId="4" fillId="5" borderId="15" xfId="1" applyFont="1" applyFill="1" applyBorder="1" applyAlignment="1">
      <alignment horizontal="left" vertical="center"/>
    </xf>
    <xf numFmtId="43" fontId="4" fillId="5" borderId="16" xfId="1" applyFont="1" applyFill="1" applyBorder="1" applyAlignment="1">
      <alignment horizontal="left" vertical="center"/>
    </xf>
    <xf numFmtId="0" fontId="3" fillId="0" borderId="7" xfId="0" applyFont="1" applyBorder="1" applyAlignment="1"/>
    <xf numFmtId="43" fontId="3" fillId="0" borderId="17" xfId="1" applyFont="1" applyBorder="1" applyAlignment="1"/>
    <xf numFmtId="43" fontId="3" fillId="0" borderId="0" xfId="0" applyNumberFormat="1" applyFont="1"/>
    <xf numFmtId="43" fontId="3" fillId="0" borderId="0" xfId="1" applyFont="1" applyAlignment="1"/>
    <xf numFmtId="43" fontId="3" fillId="0" borderId="0" xfId="0" applyNumberFormat="1" applyFont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topLeftCell="A62" zoomScaleNormal="100" workbookViewId="0">
      <selection activeCell="A102" sqref="A102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4.140625" style="1" customWidth="1"/>
    <col min="6" max="6" width="13.7109375" style="1" customWidth="1"/>
    <col min="7" max="7" width="13.140625" style="1" customWidth="1"/>
    <col min="8" max="8" width="15.5703125" style="1" customWidth="1"/>
    <col min="9" max="9" width="13.7109375" style="1" customWidth="1"/>
    <col min="10" max="10" width="13.42578125" style="1" customWidth="1"/>
    <col min="11" max="11" width="12.7109375" style="1" customWidth="1"/>
    <col min="12" max="13" width="13.42578125" style="1" customWidth="1"/>
    <col min="14" max="14" width="14.7109375" style="1" customWidth="1"/>
    <col min="15" max="16" width="60.85546875" style="1" customWidth="1"/>
    <col min="17" max="17" width="0.140625" style="1" customWidth="1"/>
    <col min="18" max="16384" width="60.85546875" style="1"/>
  </cols>
  <sheetData>
    <row r="1" spans="1:17" ht="15.75" customHeight="1" x14ac:dyDescent="0.2">
      <c r="A1" s="36" t="s">
        <v>94</v>
      </c>
      <c r="B1" s="36"/>
      <c r="C1" s="36"/>
      <c r="D1" s="36"/>
      <c r="E1" s="36"/>
      <c r="F1" s="36"/>
      <c r="G1" s="33"/>
      <c r="H1" s="33"/>
      <c r="I1" s="33"/>
      <c r="J1" s="33"/>
      <c r="K1" s="33"/>
      <c r="L1" s="33"/>
      <c r="M1" s="33"/>
      <c r="N1" s="33"/>
    </row>
    <row r="2" spans="1:17" ht="15.75" x14ac:dyDescent="0.2">
      <c r="A2" s="36" t="s">
        <v>95</v>
      </c>
      <c r="B2" s="36"/>
      <c r="C2" s="36"/>
      <c r="D2" s="36"/>
      <c r="E2" s="36"/>
      <c r="F2" s="36"/>
      <c r="G2" s="34"/>
      <c r="H2" s="34"/>
      <c r="I2" s="34"/>
      <c r="J2" s="34"/>
      <c r="K2" s="34"/>
      <c r="L2" s="34"/>
      <c r="M2" s="34"/>
      <c r="N2" s="34"/>
    </row>
    <row r="3" spans="1:17" ht="15.75" x14ac:dyDescent="0.2">
      <c r="A3" s="36" t="s">
        <v>93</v>
      </c>
      <c r="B3" s="36"/>
      <c r="C3" s="36"/>
      <c r="D3" s="36"/>
      <c r="E3" s="36"/>
      <c r="F3" s="36"/>
      <c r="G3" s="33"/>
      <c r="H3" s="33"/>
      <c r="I3" s="33"/>
      <c r="J3" s="33"/>
      <c r="K3" s="33"/>
      <c r="L3" s="33"/>
      <c r="M3" s="33"/>
      <c r="N3" s="33"/>
    </row>
    <row r="4" spans="1:17" ht="15.75" hidden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7" ht="16.5" thickBot="1" x14ac:dyDescent="0.3">
      <c r="A5" s="37" t="s">
        <v>0</v>
      </c>
      <c r="B5" s="37"/>
      <c r="C5" s="37"/>
      <c r="D5" s="37"/>
      <c r="E5" s="37"/>
      <c r="F5" s="37"/>
      <c r="G5" s="35"/>
      <c r="H5" s="35"/>
      <c r="I5" s="35"/>
      <c r="J5" s="35"/>
      <c r="K5" s="35"/>
      <c r="L5" s="35"/>
      <c r="M5" s="35"/>
      <c r="N5" s="35"/>
    </row>
    <row r="6" spans="1:17" ht="25.5" x14ac:dyDescent="0.2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4" t="s">
        <v>13</v>
      </c>
      <c r="N6" s="5" t="s">
        <v>14</v>
      </c>
    </row>
    <row r="7" spans="1:17" s="10" customFormat="1" x14ac:dyDescent="0.2">
      <c r="A7" s="6" t="s">
        <v>15</v>
      </c>
      <c r="B7" s="7">
        <f>+B8+B14+B24+B34+B42+B50+B60+B65+B68</f>
        <v>413178934.13999999</v>
      </c>
      <c r="C7" s="7">
        <f>+C8+C14+C24+C34+C42+C50+C60+C65+C68</f>
        <v>8472668.3600000013</v>
      </c>
      <c r="D7" s="7">
        <f t="shared" ref="D7:N7" si="0">+D8+D14+D24+D34+D42+D50+D60+D65+D68</f>
        <v>13341297.02</v>
      </c>
      <c r="E7" s="7">
        <f t="shared" si="0"/>
        <v>156174580.11000001</v>
      </c>
      <c r="F7" s="7">
        <f t="shared" si="0"/>
        <v>26182857.440000001</v>
      </c>
      <c r="G7" s="7">
        <f t="shared" si="0"/>
        <v>16116176.280000001</v>
      </c>
      <c r="H7" s="7">
        <f t="shared" si="0"/>
        <v>147021714.19</v>
      </c>
      <c r="I7" s="7">
        <f t="shared" si="0"/>
        <v>39742044.000000007</v>
      </c>
      <c r="J7" s="7">
        <f t="shared" si="0"/>
        <v>6127596.7400000002</v>
      </c>
      <c r="K7" s="7">
        <f t="shared" si="0"/>
        <v>0</v>
      </c>
      <c r="L7" s="7">
        <f t="shared" si="0"/>
        <v>0</v>
      </c>
      <c r="M7" s="8">
        <f t="shared" si="0"/>
        <v>0</v>
      </c>
      <c r="N7" s="9">
        <f t="shared" si="0"/>
        <v>0</v>
      </c>
    </row>
    <row r="8" spans="1:17" s="10" customFormat="1" ht="20.25" customHeight="1" x14ac:dyDescent="0.2">
      <c r="A8" s="11" t="s">
        <v>16</v>
      </c>
      <c r="B8" s="12">
        <f>SUM(B9:B13)</f>
        <v>304593151.83000004</v>
      </c>
      <c r="C8" s="12">
        <f>SUM(C9:C13)</f>
        <v>3255181.9699999997</v>
      </c>
      <c r="D8" s="12">
        <f>SUM(D9:D13)</f>
        <v>3375774.54</v>
      </c>
      <c r="E8" s="12">
        <f t="shared" ref="E8:N8" si="1">SUM(E9:E13)</f>
        <v>143092947.56</v>
      </c>
      <c r="F8" s="12">
        <f t="shared" si="1"/>
        <v>4013973.17</v>
      </c>
      <c r="G8" s="12">
        <f t="shared" si="1"/>
        <v>3427627.86</v>
      </c>
      <c r="H8" s="12">
        <f t="shared" si="1"/>
        <v>136721876.75</v>
      </c>
      <c r="I8" s="12">
        <f t="shared" si="1"/>
        <v>6566210.46</v>
      </c>
      <c r="J8" s="12">
        <f t="shared" si="1"/>
        <v>4139559.52</v>
      </c>
      <c r="K8" s="12">
        <f t="shared" si="1"/>
        <v>0</v>
      </c>
      <c r="L8" s="12">
        <f t="shared" si="1"/>
        <v>0</v>
      </c>
      <c r="M8" s="13">
        <f t="shared" si="1"/>
        <v>0</v>
      </c>
      <c r="N8" s="14">
        <f t="shared" si="1"/>
        <v>0</v>
      </c>
      <c r="O8" s="31"/>
      <c r="P8" s="32">
        <f>+C7-C8</f>
        <v>5217486.3900000015</v>
      </c>
      <c r="Q8" s="32">
        <f>+O8-P8</f>
        <v>-5217486.3900000015</v>
      </c>
    </row>
    <row r="9" spans="1:17" s="10" customFormat="1" ht="18" customHeight="1" x14ac:dyDescent="0.2">
      <c r="A9" s="15" t="s">
        <v>17</v>
      </c>
      <c r="B9" s="16">
        <f t="shared" ref="B9:B72" si="2">SUM(C9:N9)</f>
        <v>267816998.53</v>
      </c>
      <c r="C9" s="16">
        <v>2724257.44</v>
      </c>
      <c r="D9" s="16">
        <v>2780825.19</v>
      </c>
      <c r="E9" s="16">
        <v>126756177.09999999</v>
      </c>
      <c r="F9" s="16">
        <v>3458698.4</v>
      </c>
      <c r="G9" s="16">
        <v>2795845.26</v>
      </c>
      <c r="H9" s="16">
        <v>120266995.16</v>
      </c>
      <c r="I9" s="16">
        <v>5992068.6200000001</v>
      </c>
      <c r="J9" s="16">
        <v>3042131.36</v>
      </c>
      <c r="K9" s="16"/>
      <c r="L9" s="16"/>
      <c r="M9" s="17"/>
      <c r="N9" s="18"/>
    </row>
    <row r="10" spans="1:17" s="10" customFormat="1" x14ac:dyDescent="0.2">
      <c r="A10" s="15" t="s">
        <v>18</v>
      </c>
      <c r="B10" s="16">
        <f t="shared" si="2"/>
        <v>575539.80000000005</v>
      </c>
      <c r="C10" s="16">
        <v>50000</v>
      </c>
      <c r="D10" s="16">
        <v>113023.73</v>
      </c>
      <c r="E10" s="16">
        <v>49000</v>
      </c>
      <c r="F10" s="16">
        <v>50000</v>
      </c>
      <c r="G10" s="16">
        <v>114761.24</v>
      </c>
      <c r="H10" s="16">
        <v>1088.83</v>
      </c>
      <c r="I10" s="16">
        <v>62000</v>
      </c>
      <c r="J10" s="16">
        <v>135666</v>
      </c>
      <c r="K10" s="16"/>
      <c r="L10" s="16"/>
      <c r="M10" s="17"/>
      <c r="N10" s="18"/>
    </row>
    <row r="11" spans="1:17" s="10" customFormat="1" x14ac:dyDescent="0.2">
      <c r="A11" s="15" t="s">
        <v>19</v>
      </c>
      <c r="B11" s="12">
        <f t="shared" si="2"/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8"/>
    </row>
    <row r="12" spans="1:17" s="10" customFormat="1" x14ac:dyDescent="0.2">
      <c r="A12" s="15" t="s">
        <v>20</v>
      </c>
      <c r="B12" s="12">
        <f t="shared" si="2"/>
        <v>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8"/>
    </row>
    <row r="13" spans="1:17" s="10" customFormat="1" x14ac:dyDescent="0.2">
      <c r="A13" s="15" t="s">
        <v>21</v>
      </c>
      <c r="B13" s="16">
        <f t="shared" si="2"/>
        <v>36200613.5</v>
      </c>
      <c r="C13" s="16">
        <v>480924.53</v>
      </c>
      <c r="D13" s="16">
        <v>481925.62</v>
      </c>
      <c r="E13" s="16">
        <v>16287770.460000001</v>
      </c>
      <c r="F13" s="16">
        <v>505274.77</v>
      </c>
      <c r="G13" s="16">
        <v>517021.36</v>
      </c>
      <c r="H13" s="16">
        <f>504826.79+15948965.97</f>
        <v>16453792.76</v>
      </c>
      <c r="I13" s="16">
        <v>512141.84</v>
      </c>
      <c r="J13" s="16">
        <v>961762.16</v>
      </c>
      <c r="K13" s="16"/>
      <c r="L13" s="16"/>
      <c r="M13" s="17"/>
      <c r="N13" s="18"/>
    </row>
    <row r="14" spans="1:17" s="10" customFormat="1" x14ac:dyDescent="0.2">
      <c r="A14" s="6" t="s">
        <v>22</v>
      </c>
      <c r="B14" s="12">
        <f>SUM(B15:B23)</f>
        <v>16886527.280000001</v>
      </c>
      <c r="C14" s="12">
        <f>SUM(C15:C23)</f>
        <v>1240042.27</v>
      </c>
      <c r="D14" s="12">
        <f>SUM(D15:D23)</f>
        <v>1323309.25</v>
      </c>
      <c r="E14" s="12">
        <f t="shared" ref="E14:N14" si="3">SUM(E15:E23)</f>
        <v>3229538.84</v>
      </c>
      <c r="F14" s="12">
        <f t="shared" si="3"/>
        <v>3664974.88</v>
      </c>
      <c r="G14" s="12">
        <f t="shared" si="3"/>
        <v>1660492.4500000002</v>
      </c>
      <c r="H14" s="12">
        <f t="shared" si="3"/>
        <v>1732457.95</v>
      </c>
      <c r="I14" s="12">
        <f t="shared" si="3"/>
        <v>2943730.7500000005</v>
      </c>
      <c r="J14" s="12">
        <f t="shared" si="3"/>
        <v>1091980.8900000001</v>
      </c>
      <c r="K14" s="12">
        <f t="shared" si="3"/>
        <v>0</v>
      </c>
      <c r="L14" s="12">
        <f t="shared" si="3"/>
        <v>0</v>
      </c>
      <c r="M14" s="13">
        <f t="shared" si="3"/>
        <v>0</v>
      </c>
      <c r="N14" s="14">
        <f t="shared" si="3"/>
        <v>0</v>
      </c>
    </row>
    <row r="15" spans="1:17" s="10" customFormat="1" x14ac:dyDescent="0.2">
      <c r="A15" s="15" t="s">
        <v>23</v>
      </c>
      <c r="B15" s="16">
        <f t="shared" si="2"/>
        <v>5602659.1999999993</v>
      </c>
      <c r="C15" s="16">
        <v>511890</v>
      </c>
      <c r="D15" s="16">
        <v>0</v>
      </c>
      <c r="E15" s="16">
        <v>1222803.81</v>
      </c>
      <c r="F15" s="16">
        <v>2054810.69</v>
      </c>
      <c r="G15" s="16">
        <v>544699.89</v>
      </c>
      <c r="H15" s="16">
        <v>252000</v>
      </c>
      <c r="I15" s="16">
        <v>1010908.81</v>
      </c>
      <c r="J15" s="16">
        <v>5546</v>
      </c>
      <c r="K15" s="16"/>
      <c r="L15" s="16"/>
      <c r="M15" s="17"/>
      <c r="N15" s="18"/>
    </row>
    <row r="16" spans="1:17" s="10" customFormat="1" x14ac:dyDescent="0.2">
      <c r="A16" s="15" t="s">
        <v>24</v>
      </c>
      <c r="B16" s="16">
        <f t="shared" si="2"/>
        <v>2140687.25</v>
      </c>
      <c r="C16" s="16"/>
      <c r="D16" s="16">
        <v>355950</v>
      </c>
      <c r="E16" s="16">
        <v>400020</v>
      </c>
      <c r="F16" s="16"/>
      <c r="G16" s="16">
        <v>49437.5</v>
      </c>
      <c r="H16" s="16">
        <v>949605</v>
      </c>
      <c r="I16" s="16">
        <v>385674.75</v>
      </c>
      <c r="J16" s="16"/>
      <c r="K16" s="16"/>
      <c r="L16" s="16"/>
      <c r="M16" s="17"/>
      <c r="N16" s="18"/>
    </row>
    <row r="17" spans="1:18" s="10" customFormat="1" x14ac:dyDescent="0.2">
      <c r="A17" s="15" t="s">
        <v>25</v>
      </c>
      <c r="B17" s="12">
        <f t="shared" si="2"/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R17" s="10">
        <v>0</v>
      </c>
    </row>
    <row r="18" spans="1:18" s="10" customFormat="1" x14ac:dyDescent="0.2">
      <c r="A18" s="15" t="s">
        <v>26</v>
      </c>
      <c r="B18" s="16">
        <f t="shared" si="2"/>
        <v>244776.08</v>
      </c>
      <c r="C18" s="16"/>
      <c r="D18" s="16">
        <v>1614</v>
      </c>
      <c r="E18" s="16">
        <v>81468.28</v>
      </c>
      <c r="F18" s="16">
        <v>55888.78</v>
      </c>
      <c r="G18" s="16">
        <v>17971.169999999998</v>
      </c>
      <c r="H18" s="16">
        <v>36000</v>
      </c>
      <c r="I18" s="16">
        <v>51833.85</v>
      </c>
      <c r="J18" s="16"/>
      <c r="K18" s="16"/>
      <c r="L18" s="16"/>
      <c r="M18" s="17"/>
      <c r="N18" s="18"/>
    </row>
    <row r="19" spans="1:18" s="10" customFormat="1" x14ac:dyDescent="0.2">
      <c r="A19" s="15" t="s">
        <v>27</v>
      </c>
      <c r="B19" s="16">
        <f t="shared" si="2"/>
        <v>250887.45</v>
      </c>
      <c r="C19" s="16"/>
      <c r="D19" s="16">
        <v>45600</v>
      </c>
      <c r="E19" s="16">
        <v>72907.73</v>
      </c>
      <c r="F19" s="16">
        <v>27954.2</v>
      </c>
      <c r="G19" s="16">
        <v>76471.320000000007</v>
      </c>
      <c r="H19" s="16"/>
      <c r="I19" s="16"/>
      <c r="J19" s="16">
        <v>27954.2</v>
      </c>
      <c r="K19" s="16"/>
      <c r="L19" s="16"/>
      <c r="M19" s="17"/>
      <c r="N19" s="18"/>
    </row>
    <row r="20" spans="1:18" s="10" customFormat="1" x14ac:dyDescent="0.2">
      <c r="A20" s="15" t="s">
        <v>28</v>
      </c>
      <c r="B20" s="12">
        <f t="shared" si="2"/>
        <v>14246.82</v>
      </c>
      <c r="C20" s="16"/>
      <c r="D20" s="16"/>
      <c r="E20" s="16"/>
      <c r="F20" s="16"/>
      <c r="G20" s="16">
        <v>14246.82</v>
      </c>
      <c r="H20" s="16"/>
      <c r="I20" s="16"/>
      <c r="J20" s="16"/>
      <c r="K20" s="16"/>
      <c r="L20" s="16"/>
      <c r="M20" s="17"/>
      <c r="N20" s="18"/>
    </row>
    <row r="21" spans="1:18" s="10" customFormat="1" x14ac:dyDescent="0.2">
      <c r="A21" s="15" t="s">
        <v>29</v>
      </c>
      <c r="B21" s="16">
        <f t="shared" si="2"/>
        <v>3128415.56</v>
      </c>
      <c r="C21" s="16">
        <v>213072.82</v>
      </c>
      <c r="D21" s="16">
        <v>538576.32999999996</v>
      </c>
      <c r="E21" s="16">
        <v>328606.76</v>
      </c>
      <c r="F21" s="16">
        <v>1113650.47</v>
      </c>
      <c r="G21" s="16">
        <v>56381.69</v>
      </c>
      <c r="H21" s="16">
        <v>17204.400000000001</v>
      </c>
      <c r="I21" s="16">
        <v>702960.53</v>
      </c>
      <c r="J21" s="16">
        <v>157962.56</v>
      </c>
      <c r="K21" s="16"/>
      <c r="L21" s="16"/>
      <c r="M21" s="17"/>
      <c r="N21" s="18"/>
    </row>
    <row r="22" spans="1:18" s="10" customFormat="1" x14ac:dyDescent="0.2">
      <c r="A22" s="19" t="s">
        <v>30</v>
      </c>
      <c r="B22" s="16">
        <f t="shared" si="2"/>
        <v>5207164.92</v>
      </c>
      <c r="C22" s="16">
        <v>410389.45</v>
      </c>
      <c r="D22" s="16">
        <v>381568.92</v>
      </c>
      <c r="E22" s="16">
        <v>1064792.26</v>
      </c>
      <c r="F22" s="16">
        <v>412670.74</v>
      </c>
      <c r="G22" s="16">
        <v>901284.06</v>
      </c>
      <c r="H22" s="16">
        <v>477648.55</v>
      </c>
      <c r="I22" s="16">
        <v>658292.81000000006</v>
      </c>
      <c r="J22" s="16">
        <v>900518.13</v>
      </c>
      <c r="K22" s="16"/>
      <c r="L22" s="16"/>
      <c r="M22" s="17"/>
      <c r="N22" s="18"/>
    </row>
    <row r="23" spans="1:18" s="10" customFormat="1" x14ac:dyDescent="0.2">
      <c r="A23" s="19" t="s">
        <v>31</v>
      </c>
      <c r="B23" s="16">
        <f t="shared" si="2"/>
        <v>297690</v>
      </c>
      <c r="C23" s="16">
        <v>104690</v>
      </c>
      <c r="D23" s="16"/>
      <c r="E23" s="16">
        <v>58940</v>
      </c>
      <c r="F23" s="16"/>
      <c r="G23" s="16"/>
      <c r="H23" s="16"/>
      <c r="I23" s="16">
        <v>134060</v>
      </c>
      <c r="J23" s="16"/>
      <c r="K23" s="16"/>
      <c r="L23" s="16"/>
      <c r="M23" s="17"/>
      <c r="N23" s="18"/>
    </row>
    <row r="24" spans="1:18" s="10" customFormat="1" x14ac:dyDescent="0.2">
      <c r="A24" s="6" t="s">
        <v>32</v>
      </c>
      <c r="B24" s="12">
        <f>SUM(B25:B33)</f>
        <v>89923875.879999995</v>
      </c>
      <c r="C24" s="12">
        <f>SUM(C25:C33)</f>
        <v>3852702.31</v>
      </c>
      <c r="D24" s="12">
        <f>SUM(D25:D33)</f>
        <v>8494279.5500000007</v>
      </c>
      <c r="E24" s="12">
        <f t="shared" ref="E24:N24" si="4">SUM(E25:E33)</f>
        <v>9671736.7100000009</v>
      </c>
      <c r="F24" s="12">
        <f t="shared" si="4"/>
        <v>18227761.350000001</v>
      </c>
      <c r="G24" s="12">
        <f t="shared" si="4"/>
        <v>10951153.82</v>
      </c>
      <c r="H24" s="12">
        <f t="shared" si="4"/>
        <v>8446261.3399999999</v>
      </c>
      <c r="I24" s="12">
        <f t="shared" si="4"/>
        <v>29466052.470000003</v>
      </c>
      <c r="J24" s="12">
        <f t="shared" si="4"/>
        <v>813928.33</v>
      </c>
      <c r="K24" s="12">
        <f t="shared" si="4"/>
        <v>0</v>
      </c>
      <c r="L24" s="12">
        <f t="shared" si="4"/>
        <v>0</v>
      </c>
      <c r="M24" s="13">
        <f t="shared" si="4"/>
        <v>0</v>
      </c>
      <c r="N24" s="14">
        <f t="shared" si="4"/>
        <v>0</v>
      </c>
    </row>
    <row r="25" spans="1:18" s="10" customFormat="1" x14ac:dyDescent="0.2">
      <c r="A25" s="15" t="s">
        <v>33</v>
      </c>
      <c r="B25" s="16">
        <f t="shared" si="2"/>
        <v>6260347.21</v>
      </c>
      <c r="C25" s="16">
        <v>429393.5</v>
      </c>
      <c r="D25" s="16">
        <v>414994</v>
      </c>
      <c r="E25" s="16">
        <v>1015814.9</v>
      </c>
      <c r="F25" s="16">
        <v>1109362.46</v>
      </c>
      <c r="G25" s="16">
        <v>972638.66</v>
      </c>
      <c r="H25" s="16">
        <v>61039</v>
      </c>
      <c r="I25" s="16">
        <v>2226128.69</v>
      </c>
      <c r="J25" s="16">
        <v>30976</v>
      </c>
      <c r="K25" s="16"/>
      <c r="L25" s="16"/>
      <c r="M25" s="17"/>
      <c r="N25" s="18"/>
    </row>
    <row r="26" spans="1:18" s="10" customFormat="1" x14ac:dyDescent="0.2">
      <c r="A26" s="15" t="s">
        <v>34</v>
      </c>
      <c r="B26" s="16">
        <f t="shared" si="2"/>
        <v>342775.97</v>
      </c>
      <c r="C26" s="16">
        <v>5367.5</v>
      </c>
      <c r="D26" s="16">
        <v>42171.6</v>
      </c>
      <c r="E26" s="16">
        <v>38260.639999999999</v>
      </c>
      <c r="F26" s="16">
        <v>201822.98</v>
      </c>
      <c r="G26" s="16">
        <v>15933</v>
      </c>
      <c r="H26" s="16">
        <v>14219</v>
      </c>
      <c r="I26" s="16">
        <v>25001.25</v>
      </c>
      <c r="J26" s="16"/>
      <c r="K26" s="16"/>
      <c r="L26" s="16"/>
      <c r="M26" s="17"/>
      <c r="N26" s="18"/>
    </row>
    <row r="27" spans="1:18" s="10" customFormat="1" x14ac:dyDescent="0.2">
      <c r="A27" s="15" t="s">
        <v>35</v>
      </c>
      <c r="B27" s="16">
        <f t="shared" si="2"/>
        <v>3687807.9799999995</v>
      </c>
      <c r="C27" s="16"/>
      <c r="D27" s="16">
        <v>73280.5</v>
      </c>
      <c r="E27" s="16">
        <v>0</v>
      </c>
      <c r="F27" s="16">
        <v>743105</v>
      </c>
      <c r="G27" s="16">
        <v>226715.3</v>
      </c>
      <c r="H27" s="16">
        <v>256508.4</v>
      </c>
      <c r="I27" s="16">
        <v>2200342.7799999998</v>
      </c>
      <c r="J27" s="16">
        <v>187856</v>
      </c>
      <c r="K27" s="16"/>
      <c r="L27" s="16"/>
      <c r="M27" s="17"/>
      <c r="N27" s="18"/>
    </row>
    <row r="28" spans="1:18" s="10" customFormat="1" x14ac:dyDescent="0.2">
      <c r="A28" s="15" t="s">
        <v>36</v>
      </c>
      <c r="B28" s="16">
        <f t="shared" si="2"/>
        <v>17040423.300000001</v>
      </c>
      <c r="C28" s="16">
        <v>704676.75</v>
      </c>
      <c r="D28" s="16">
        <v>3253498.25</v>
      </c>
      <c r="E28" s="16">
        <v>615534.25</v>
      </c>
      <c r="F28" s="16">
        <v>4000576.5</v>
      </c>
      <c r="G28" s="16">
        <v>1173250</v>
      </c>
      <c r="H28" s="16">
        <v>1384245</v>
      </c>
      <c r="I28" s="16">
        <v>5908642.5499999998</v>
      </c>
      <c r="J28" s="16"/>
      <c r="K28" s="16"/>
      <c r="L28" s="16"/>
      <c r="M28" s="17"/>
      <c r="N28" s="18"/>
    </row>
    <row r="29" spans="1:18" s="10" customFormat="1" x14ac:dyDescent="0.2">
      <c r="A29" s="15" t="s">
        <v>37</v>
      </c>
      <c r="B29" s="16">
        <f t="shared" si="2"/>
        <v>1478374.39</v>
      </c>
      <c r="C29" s="16">
        <v>190871.25</v>
      </c>
      <c r="D29" s="16">
        <v>111951.8</v>
      </c>
      <c r="E29" s="16">
        <v>112139.43</v>
      </c>
      <c r="F29" s="16">
        <v>219806.46</v>
      </c>
      <c r="G29" s="16">
        <v>790055.4</v>
      </c>
      <c r="H29" s="16">
        <v>16638</v>
      </c>
      <c r="I29" s="16">
        <v>36912.050000000003</v>
      </c>
      <c r="J29" s="16"/>
      <c r="K29" s="16"/>
      <c r="L29" s="16"/>
      <c r="M29" s="17"/>
      <c r="N29" s="18"/>
    </row>
    <row r="30" spans="1:18" s="10" customFormat="1" x14ac:dyDescent="0.2">
      <c r="A30" s="15" t="s">
        <v>38</v>
      </c>
      <c r="B30" s="16">
        <f t="shared" si="2"/>
        <v>620590.89</v>
      </c>
      <c r="C30" s="16">
        <v>11328.25</v>
      </c>
      <c r="D30" s="16"/>
      <c r="E30" s="16">
        <v>290927.40999999997</v>
      </c>
      <c r="F30" s="16">
        <v>74486.63</v>
      </c>
      <c r="G30" s="16">
        <v>18520.099999999999</v>
      </c>
      <c r="H30" s="16">
        <v>65926.600000000006</v>
      </c>
      <c r="I30" s="16">
        <v>151790.9</v>
      </c>
      <c r="J30" s="16">
        <v>7611</v>
      </c>
      <c r="K30" s="16"/>
      <c r="L30" s="16"/>
      <c r="M30" s="17"/>
      <c r="N30" s="18"/>
    </row>
    <row r="31" spans="1:18" s="10" customFormat="1" x14ac:dyDescent="0.2">
      <c r="A31" s="15" t="s">
        <v>39</v>
      </c>
      <c r="B31" s="16">
        <f t="shared" si="2"/>
        <v>21432546.169999998</v>
      </c>
      <c r="C31" s="16">
        <v>334475.34999999998</v>
      </c>
      <c r="D31" s="16">
        <v>1487134.78</v>
      </c>
      <c r="E31" s="16">
        <v>3600061.78</v>
      </c>
      <c r="F31" s="16">
        <v>3483273.56</v>
      </c>
      <c r="G31" s="16">
        <v>3291466.05</v>
      </c>
      <c r="H31" s="16">
        <v>838027.48</v>
      </c>
      <c r="I31" s="16">
        <v>8206667.9500000002</v>
      </c>
      <c r="J31" s="16">
        <v>191439.22</v>
      </c>
      <c r="K31" s="16"/>
      <c r="L31" s="16"/>
      <c r="M31" s="17"/>
      <c r="N31" s="18"/>
    </row>
    <row r="32" spans="1:18" s="10" customFormat="1" x14ac:dyDescent="0.2">
      <c r="A32" s="15" t="s">
        <v>40</v>
      </c>
      <c r="B32" s="16">
        <f t="shared" si="2"/>
        <v>2176589.71</v>
      </c>
      <c r="C32" s="16">
        <v>2176589.71</v>
      </c>
      <c r="D32" s="16"/>
      <c r="E32" s="16"/>
      <c r="F32" s="16">
        <v>0</v>
      </c>
      <c r="G32" s="16"/>
      <c r="H32" s="16"/>
      <c r="I32" s="16"/>
      <c r="J32" s="16"/>
      <c r="K32" s="16"/>
      <c r="L32" s="16"/>
      <c r="M32" s="17">
        <v>0</v>
      </c>
      <c r="N32" s="18"/>
    </row>
    <row r="33" spans="1:14" s="10" customFormat="1" x14ac:dyDescent="0.2">
      <c r="A33" s="15" t="s">
        <v>41</v>
      </c>
      <c r="B33" s="16">
        <f t="shared" si="2"/>
        <v>36884420.259999998</v>
      </c>
      <c r="C33" s="16"/>
      <c r="D33" s="16">
        <v>3111248.62</v>
      </c>
      <c r="E33" s="16">
        <v>3998998.3</v>
      </c>
      <c r="F33" s="16">
        <v>8395327.7599999998</v>
      </c>
      <c r="G33" s="16">
        <v>4462575.3099999996</v>
      </c>
      <c r="H33" s="16">
        <v>5809657.8600000003</v>
      </c>
      <c r="I33" s="16">
        <v>10710566.300000001</v>
      </c>
      <c r="J33" s="16">
        <v>396046.11</v>
      </c>
      <c r="K33" s="16"/>
      <c r="L33" s="16"/>
      <c r="M33" s="17"/>
      <c r="N33" s="18"/>
    </row>
    <row r="34" spans="1:14" s="10" customFormat="1" x14ac:dyDescent="0.2">
      <c r="A34" s="6" t="s">
        <v>42</v>
      </c>
      <c r="B34" s="12">
        <f>SUM(B35:B41)</f>
        <v>0</v>
      </c>
      <c r="C34" s="12">
        <f t="shared" ref="C34:N34" si="5">SUM(C35:C41)</f>
        <v>0</v>
      </c>
      <c r="D34" s="12">
        <f t="shared" si="5"/>
        <v>0</v>
      </c>
      <c r="E34" s="12">
        <f t="shared" si="5"/>
        <v>0</v>
      </c>
      <c r="F34" s="12">
        <f t="shared" si="5"/>
        <v>0</v>
      </c>
      <c r="G34" s="12">
        <f t="shared" si="5"/>
        <v>0</v>
      </c>
      <c r="H34" s="12">
        <f t="shared" si="5"/>
        <v>0</v>
      </c>
      <c r="I34" s="12">
        <f t="shared" si="5"/>
        <v>0</v>
      </c>
      <c r="J34" s="12">
        <f t="shared" si="5"/>
        <v>0</v>
      </c>
      <c r="K34" s="12">
        <f t="shared" si="5"/>
        <v>0</v>
      </c>
      <c r="L34" s="12">
        <f t="shared" si="5"/>
        <v>0</v>
      </c>
      <c r="M34" s="13">
        <f t="shared" si="5"/>
        <v>0</v>
      </c>
      <c r="N34" s="14">
        <f t="shared" si="5"/>
        <v>0</v>
      </c>
    </row>
    <row r="35" spans="1:14" s="10" customFormat="1" x14ac:dyDescent="0.2">
      <c r="A35" s="15" t="s">
        <v>43</v>
      </c>
      <c r="B35" s="12">
        <f t="shared" si="2"/>
        <v>0</v>
      </c>
      <c r="C35" s="12">
        <f>SUM(D35:O35)</f>
        <v>0</v>
      </c>
      <c r="D35" s="12">
        <f>SUM(E35:P35)</f>
        <v>0</v>
      </c>
      <c r="E35" s="16"/>
      <c r="F35" s="16"/>
      <c r="G35" s="16"/>
      <c r="H35" s="16"/>
      <c r="I35" s="16"/>
      <c r="J35" s="16"/>
      <c r="K35" s="16"/>
      <c r="L35" s="16"/>
      <c r="M35" s="17"/>
      <c r="N35" s="18"/>
    </row>
    <row r="36" spans="1:14" s="10" customFormat="1" x14ac:dyDescent="0.2">
      <c r="A36" s="15" t="s">
        <v>44</v>
      </c>
      <c r="B36" s="12">
        <f t="shared" si="2"/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8"/>
    </row>
    <row r="37" spans="1:14" s="10" customFormat="1" x14ac:dyDescent="0.2">
      <c r="A37" s="15" t="s">
        <v>45</v>
      </c>
      <c r="B37" s="12">
        <f t="shared" si="2"/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8"/>
    </row>
    <row r="38" spans="1:14" s="10" customFormat="1" x14ac:dyDescent="0.2">
      <c r="A38" s="15" t="s">
        <v>46</v>
      </c>
      <c r="B38" s="12">
        <f t="shared" si="2"/>
        <v>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8"/>
    </row>
    <row r="39" spans="1:14" s="10" customFormat="1" x14ac:dyDescent="0.2">
      <c r="A39" s="15" t="s">
        <v>47</v>
      </c>
      <c r="B39" s="12">
        <f t="shared" si="2"/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8"/>
    </row>
    <row r="40" spans="1:14" s="10" customFormat="1" x14ac:dyDescent="0.2">
      <c r="A40" s="15" t="s">
        <v>48</v>
      </c>
      <c r="B40" s="12">
        <f t="shared" si="2"/>
        <v>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8"/>
    </row>
    <row r="41" spans="1:14" s="10" customFormat="1" x14ac:dyDescent="0.2">
      <c r="A41" s="15" t="s">
        <v>49</v>
      </c>
      <c r="B41" s="12">
        <f t="shared" si="2"/>
        <v>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8"/>
    </row>
    <row r="42" spans="1:14" s="10" customFormat="1" x14ac:dyDescent="0.2">
      <c r="A42" s="6" t="s">
        <v>50</v>
      </c>
      <c r="B42" s="12">
        <f>SUM(B43:B49)</f>
        <v>0</v>
      </c>
      <c r="C42" s="12">
        <f>SUM(C43:C49)</f>
        <v>0</v>
      </c>
      <c r="D42" s="12">
        <f>SUM(D43:D49)</f>
        <v>0</v>
      </c>
      <c r="E42" s="12">
        <f t="shared" ref="E42:N42" si="6">SUM(E43:E49)</f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2">
        <f t="shared" si="6"/>
        <v>0</v>
      </c>
      <c r="J42" s="12">
        <f t="shared" si="6"/>
        <v>0</v>
      </c>
      <c r="K42" s="12">
        <f t="shared" si="6"/>
        <v>0</v>
      </c>
      <c r="L42" s="12">
        <f t="shared" si="6"/>
        <v>0</v>
      </c>
      <c r="M42" s="13">
        <f t="shared" si="6"/>
        <v>0</v>
      </c>
      <c r="N42" s="14">
        <f t="shared" si="6"/>
        <v>0</v>
      </c>
    </row>
    <row r="43" spans="1:14" s="10" customFormat="1" x14ac:dyDescent="0.2">
      <c r="A43" s="15" t="s">
        <v>51</v>
      </c>
      <c r="B43" s="12">
        <f t="shared" si="2"/>
        <v>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8"/>
    </row>
    <row r="44" spans="1:14" s="10" customFormat="1" x14ac:dyDescent="0.2">
      <c r="A44" s="15" t="s">
        <v>52</v>
      </c>
      <c r="B44" s="12">
        <f t="shared" si="2"/>
        <v>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8"/>
    </row>
    <row r="45" spans="1:14" s="10" customFormat="1" x14ac:dyDescent="0.2">
      <c r="A45" s="15" t="s">
        <v>53</v>
      </c>
      <c r="B45" s="12">
        <f t="shared" si="2"/>
        <v>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  <c r="N45" s="18"/>
    </row>
    <row r="46" spans="1:14" s="10" customFormat="1" x14ac:dyDescent="0.2">
      <c r="A46" s="15" t="s">
        <v>54</v>
      </c>
      <c r="B46" s="12">
        <f t="shared" si="2"/>
        <v>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N46" s="18"/>
    </row>
    <row r="47" spans="1:14" s="10" customFormat="1" x14ac:dyDescent="0.2">
      <c r="A47" s="15" t="s">
        <v>55</v>
      </c>
      <c r="B47" s="12">
        <f t="shared" si="2"/>
        <v>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18"/>
    </row>
    <row r="48" spans="1:14" s="10" customFormat="1" x14ac:dyDescent="0.2">
      <c r="A48" s="15" t="s">
        <v>56</v>
      </c>
      <c r="B48" s="12">
        <f t="shared" si="2"/>
        <v>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8"/>
    </row>
    <row r="49" spans="1:14" s="10" customFormat="1" x14ac:dyDescent="0.2">
      <c r="A49" s="15" t="s">
        <v>57</v>
      </c>
      <c r="B49" s="12">
        <f t="shared" si="2"/>
        <v>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8"/>
    </row>
    <row r="50" spans="1:14" s="10" customFormat="1" x14ac:dyDescent="0.2">
      <c r="A50" s="6" t="s">
        <v>58</v>
      </c>
      <c r="B50" s="12">
        <f>SUM(B51:B59)</f>
        <v>1775379.1500000001</v>
      </c>
      <c r="C50" s="12">
        <f>SUM(C51:C59)</f>
        <v>124741.81</v>
      </c>
      <c r="D50" s="12">
        <f>SUM(D51:D59)</f>
        <v>147933.68</v>
      </c>
      <c r="E50" s="12">
        <f t="shared" ref="E50:N50" si="7">SUM(E51:E59)</f>
        <v>180357</v>
      </c>
      <c r="F50" s="12">
        <f t="shared" si="7"/>
        <v>276148.03999999998</v>
      </c>
      <c r="G50" s="12">
        <f t="shared" si="7"/>
        <v>76902.149999999994</v>
      </c>
      <c r="H50" s="12">
        <f t="shared" si="7"/>
        <v>121118.15</v>
      </c>
      <c r="I50" s="12">
        <f t="shared" si="7"/>
        <v>766050.32</v>
      </c>
      <c r="J50" s="12">
        <f t="shared" si="7"/>
        <v>82128</v>
      </c>
      <c r="K50" s="12">
        <f t="shared" si="7"/>
        <v>0</v>
      </c>
      <c r="L50" s="12">
        <f t="shared" si="7"/>
        <v>0</v>
      </c>
      <c r="M50" s="13">
        <f t="shared" si="7"/>
        <v>0</v>
      </c>
      <c r="N50" s="14">
        <f t="shared" si="7"/>
        <v>0</v>
      </c>
    </row>
    <row r="51" spans="1:14" s="10" customFormat="1" x14ac:dyDescent="0.2">
      <c r="A51" s="15" t="s">
        <v>59</v>
      </c>
      <c r="B51" s="16">
        <f t="shared" si="2"/>
        <v>1498991.56</v>
      </c>
      <c r="C51" s="16">
        <v>56558.76</v>
      </c>
      <c r="D51" s="16">
        <v>106755.71</v>
      </c>
      <c r="E51" s="16">
        <v>140920</v>
      </c>
      <c r="F51" s="16">
        <v>243187.3</v>
      </c>
      <c r="G51" s="16">
        <v>76902.149999999994</v>
      </c>
      <c r="H51" s="16">
        <v>121118.15</v>
      </c>
      <c r="I51" s="16">
        <v>753549.49</v>
      </c>
      <c r="J51" s="16"/>
      <c r="K51" s="16"/>
      <c r="L51" s="16"/>
      <c r="M51" s="17"/>
      <c r="N51" s="18"/>
    </row>
    <row r="52" spans="1:14" s="10" customFormat="1" x14ac:dyDescent="0.2">
      <c r="A52" s="15" t="s">
        <v>60</v>
      </c>
      <c r="B52" s="12">
        <f t="shared" si="2"/>
        <v>7797</v>
      </c>
      <c r="C52" s="16"/>
      <c r="D52" s="16"/>
      <c r="E52" s="16">
        <v>7797</v>
      </c>
      <c r="F52" s="16"/>
      <c r="G52" s="16"/>
      <c r="H52" s="16"/>
      <c r="I52" s="16"/>
      <c r="J52" s="16"/>
      <c r="K52" s="16"/>
      <c r="L52" s="16"/>
      <c r="M52" s="17"/>
      <c r="N52" s="18"/>
    </row>
    <row r="53" spans="1:14" s="10" customFormat="1" x14ac:dyDescent="0.2">
      <c r="A53" s="15" t="s">
        <v>61</v>
      </c>
      <c r="B53" s="16">
        <f t="shared" si="2"/>
        <v>99823.05</v>
      </c>
      <c r="C53" s="16">
        <v>68183.05</v>
      </c>
      <c r="D53" s="16"/>
      <c r="E53" s="16">
        <v>31640</v>
      </c>
      <c r="F53" s="16"/>
      <c r="G53" s="16"/>
      <c r="H53" s="16"/>
      <c r="I53" s="16"/>
      <c r="J53" s="16"/>
      <c r="K53" s="16"/>
      <c r="L53" s="16"/>
      <c r="M53" s="17"/>
      <c r="N53" s="18"/>
    </row>
    <row r="54" spans="1:14" s="10" customFormat="1" x14ac:dyDescent="0.2">
      <c r="A54" s="15" t="s">
        <v>62</v>
      </c>
      <c r="B54" s="16">
        <f t="shared" si="2"/>
        <v>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7"/>
      <c r="N54" s="18"/>
    </row>
    <row r="55" spans="1:14" s="10" customFormat="1" x14ac:dyDescent="0.2">
      <c r="A55" s="15" t="s">
        <v>63</v>
      </c>
      <c r="B55" s="16">
        <f t="shared" si="2"/>
        <v>86639.54</v>
      </c>
      <c r="C55" s="16"/>
      <c r="D55" s="16">
        <v>41177.97</v>
      </c>
      <c r="E55" s="16"/>
      <c r="F55" s="16">
        <v>32960.74</v>
      </c>
      <c r="G55" s="16"/>
      <c r="H55" s="16"/>
      <c r="I55" s="16">
        <v>12500.83</v>
      </c>
      <c r="J55" s="16"/>
      <c r="K55" s="16"/>
      <c r="L55" s="16"/>
      <c r="M55" s="17"/>
      <c r="N55" s="18"/>
    </row>
    <row r="56" spans="1:14" s="10" customFormat="1" x14ac:dyDescent="0.2">
      <c r="A56" s="15" t="s">
        <v>64</v>
      </c>
      <c r="B56" s="12">
        <f t="shared" si="2"/>
        <v>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8"/>
    </row>
    <row r="57" spans="1:14" s="10" customFormat="1" x14ac:dyDescent="0.2">
      <c r="A57" s="15" t="s">
        <v>65</v>
      </c>
      <c r="B57" s="12">
        <f t="shared" si="2"/>
        <v>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8"/>
    </row>
    <row r="58" spans="1:14" s="10" customFormat="1" x14ac:dyDescent="0.2">
      <c r="A58" s="15" t="s">
        <v>66</v>
      </c>
      <c r="B58" s="12">
        <f t="shared" si="2"/>
        <v>82128</v>
      </c>
      <c r="C58" s="16"/>
      <c r="D58" s="16"/>
      <c r="E58" s="16"/>
      <c r="F58" s="16"/>
      <c r="G58" s="16"/>
      <c r="H58" s="16"/>
      <c r="I58" s="16"/>
      <c r="J58" s="16">
        <v>82128</v>
      </c>
      <c r="K58" s="16"/>
      <c r="L58" s="16"/>
      <c r="M58" s="17"/>
      <c r="N58" s="18"/>
    </row>
    <row r="59" spans="1:14" s="10" customFormat="1" x14ac:dyDescent="0.2">
      <c r="A59" s="15" t="s">
        <v>67</v>
      </c>
      <c r="B59" s="12">
        <f t="shared" si="2"/>
        <v>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8"/>
    </row>
    <row r="60" spans="1:14" s="10" customFormat="1" x14ac:dyDescent="0.2">
      <c r="A60" s="6" t="s">
        <v>68</v>
      </c>
      <c r="B60" s="12">
        <f t="shared" si="2"/>
        <v>0</v>
      </c>
      <c r="C60" s="12">
        <f t="shared" ref="C60:N60" si="8">SUM(C61:C64)</f>
        <v>0</v>
      </c>
      <c r="D60" s="12">
        <f t="shared" si="8"/>
        <v>0</v>
      </c>
      <c r="E60" s="12">
        <f t="shared" si="8"/>
        <v>0</v>
      </c>
      <c r="F60" s="12">
        <f t="shared" si="8"/>
        <v>0</v>
      </c>
      <c r="G60" s="12">
        <f t="shared" si="8"/>
        <v>0</v>
      </c>
      <c r="H60" s="12">
        <f t="shared" si="8"/>
        <v>0</v>
      </c>
      <c r="I60" s="12">
        <f t="shared" si="8"/>
        <v>0</v>
      </c>
      <c r="J60" s="12">
        <f t="shared" si="8"/>
        <v>0</v>
      </c>
      <c r="K60" s="12">
        <f t="shared" si="8"/>
        <v>0</v>
      </c>
      <c r="L60" s="12">
        <f t="shared" si="8"/>
        <v>0</v>
      </c>
      <c r="M60" s="13">
        <f t="shared" si="8"/>
        <v>0</v>
      </c>
      <c r="N60" s="14">
        <f t="shared" si="8"/>
        <v>0</v>
      </c>
    </row>
    <row r="61" spans="1:14" s="10" customFormat="1" x14ac:dyDescent="0.2">
      <c r="A61" s="15" t="s">
        <v>69</v>
      </c>
      <c r="B61" s="12">
        <f t="shared" si="2"/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18"/>
    </row>
    <row r="62" spans="1:14" s="10" customFormat="1" x14ac:dyDescent="0.2">
      <c r="A62" s="15" t="s">
        <v>70</v>
      </c>
      <c r="B62" s="12">
        <f t="shared" si="2"/>
        <v>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18"/>
    </row>
    <row r="63" spans="1:14" s="10" customFormat="1" x14ac:dyDescent="0.2">
      <c r="A63" s="15" t="s">
        <v>71</v>
      </c>
      <c r="B63" s="12">
        <f t="shared" si="2"/>
        <v>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8"/>
    </row>
    <row r="64" spans="1:14" s="10" customFormat="1" x14ac:dyDescent="0.2">
      <c r="A64" s="15" t="s">
        <v>72</v>
      </c>
      <c r="B64" s="12">
        <f t="shared" si="2"/>
        <v>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18"/>
    </row>
    <row r="65" spans="1:14" s="10" customFormat="1" x14ac:dyDescent="0.2">
      <c r="A65" s="6" t="s">
        <v>73</v>
      </c>
      <c r="B65" s="12">
        <f>SUM(B66:B67)</f>
        <v>0</v>
      </c>
      <c r="C65" s="12">
        <f t="shared" ref="C65:N65" si="9">SUM(C66:C67)</f>
        <v>0</v>
      </c>
      <c r="D65" s="12">
        <f t="shared" si="9"/>
        <v>0</v>
      </c>
      <c r="E65" s="12">
        <f t="shared" si="9"/>
        <v>0</v>
      </c>
      <c r="F65" s="12">
        <f t="shared" si="9"/>
        <v>0</v>
      </c>
      <c r="G65" s="12">
        <f t="shared" si="9"/>
        <v>0</v>
      </c>
      <c r="H65" s="12">
        <f t="shared" si="9"/>
        <v>0</v>
      </c>
      <c r="I65" s="12">
        <f t="shared" si="9"/>
        <v>0</v>
      </c>
      <c r="J65" s="12">
        <f t="shared" si="9"/>
        <v>0</v>
      </c>
      <c r="K65" s="12">
        <f t="shared" si="9"/>
        <v>0</v>
      </c>
      <c r="L65" s="12">
        <f t="shared" si="9"/>
        <v>0</v>
      </c>
      <c r="M65" s="13">
        <f t="shared" si="9"/>
        <v>0</v>
      </c>
      <c r="N65" s="14">
        <f t="shared" si="9"/>
        <v>0</v>
      </c>
    </row>
    <row r="66" spans="1:14" s="10" customFormat="1" x14ac:dyDescent="0.2">
      <c r="A66" s="15" t="s">
        <v>74</v>
      </c>
      <c r="B66" s="12">
        <f t="shared" si="2"/>
        <v>0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8"/>
    </row>
    <row r="67" spans="1:14" s="10" customFormat="1" x14ac:dyDescent="0.2">
      <c r="A67" s="15" t="s">
        <v>75</v>
      </c>
      <c r="B67" s="12">
        <f t="shared" si="2"/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8"/>
    </row>
    <row r="68" spans="1:14" s="10" customFormat="1" x14ac:dyDescent="0.2">
      <c r="A68" s="6" t="s">
        <v>76</v>
      </c>
      <c r="B68" s="12">
        <f>SUM(B69:B71)</f>
        <v>0</v>
      </c>
      <c r="C68" s="12">
        <f t="shared" ref="C68:N68" si="10">SUM(C69:C71)</f>
        <v>0</v>
      </c>
      <c r="D68" s="12">
        <f t="shared" si="10"/>
        <v>0</v>
      </c>
      <c r="E68" s="12">
        <f t="shared" si="10"/>
        <v>0</v>
      </c>
      <c r="F68" s="12">
        <f t="shared" si="10"/>
        <v>0</v>
      </c>
      <c r="G68" s="12">
        <f t="shared" si="10"/>
        <v>0</v>
      </c>
      <c r="H68" s="12">
        <f t="shared" si="10"/>
        <v>0</v>
      </c>
      <c r="I68" s="12">
        <f t="shared" si="10"/>
        <v>0</v>
      </c>
      <c r="J68" s="12">
        <f t="shared" si="10"/>
        <v>0</v>
      </c>
      <c r="K68" s="12">
        <f t="shared" si="10"/>
        <v>0</v>
      </c>
      <c r="L68" s="12">
        <f t="shared" si="10"/>
        <v>0</v>
      </c>
      <c r="M68" s="13">
        <f t="shared" si="10"/>
        <v>0</v>
      </c>
      <c r="N68" s="14">
        <f t="shared" si="10"/>
        <v>0</v>
      </c>
    </row>
    <row r="69" spans="1:14" s="10" customFormat="1" x14ac:dyDescent="0.2">
      <c r="A69" s="15" t="s">
        <v>77</v>
      </c>
      <c r="B69" s="12">
        <f t="shared" si="2"/>
        <v>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7"/>
      <c r="N69" s="18"/>
    </row>
    <row r="70" spans="1:14" s="10" customFormat="1" x14ac:dyDescent="0.2">
      <c r="A70" s="15" t="s">
        <v>78</v>
      </c>
      <c r="B70" s="12">
        <f t="shared" si="2"/>
        <v>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  <c r="N70" s="18"/>
    </row>
    <row r="71" spans="1:14" s="10" customFormat="1" x14ac:dyDescent="0.2">
      <c r="A71" s="15" t="s">
        <v>79</v>
      </c>
      <c r="B71" s="12">
        <f t="shared" si="2"/>
        <v>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N71" s="18"/>
    </row>
    <row r="72" spans="1:14" s="10" customFormat="1" x14ac:dyDescent="0.2">
      <c r="A72" s="6" t="s">
        <v>80</v>
      </c>
      <c r="B72" s="12">
        <f t="shared" si="2"/>
        <v>0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  <c r="N72" s="18"/>
    </row>
    <row r="73" spans="1:14" s="10" customFormat="1" x14ac:dyDescent="0.2">
      <c r="A73" s="15"/>
      <c r="B73" s="12">
        <f t="shared" ref="B73:B84" si="11">SUM(C73:N73)</f>
        <v>0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7"/>
      <c r="N73" s="18"/>
    </row>
    <row r="74" spans="1:14" s="10" customFormat="1" x14ac:dyDescent="0.2">
      <c r="A74" s="6" t="s">
        <v>81</v>
      </c>
      <c r="B74" s="12">
        <f t="shared" si="11"/>
        <v>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8"/>
    </row>
    <row r="75" spans="1:14" s="10" customFormat="1" x14ac:dyDescent="0.2">
      <c r="A75" s="6" t="s">
        <v>82</v>
      </c>
      <c r="B75" s="12">
        <f t="shared" si="11"/>
        <v>0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  <c r="N75" s="18"/>
    </row>
    <row r="76" spans="1:14" s="10" customFormat="1" x14ac:dyDescent="0.2">
      <c r="A76" s="15" t="s">
        <v>83</v>
      </c>
      <c r="B76" s="12">
        <f t="shared" si="11"/>
        <v>0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N76" s="18"/>
    </row>
    <row r="77" spans="1:14" s="10" customFormat="1" x14ac:dyDescent="0.2">
      <c r="A77" s="15" t="s">
        <v>84</v>
      </c>
      <c r="B77" s="12">
        <f t="shared" si="11"/>
        <v>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  <c r="N77" s="18"/>
    </row>
    <row r="78" spans="1:14" s="10" customFormat="1" x14ac:dyDescent="0.2">
      <c r="A78" s="6" t="s">
        <v>85</v>
      </c>
      <c r="B78" s="12">
        <f t="shared" si="11"/>
        <v>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18"/>
    </row>
    <row r="79" spans="1:14" s="10" customFormat="1" x14ac:dyDescent="0.2">
      <c r="A79" s="15" t="s">
        <v>86</v>
      </c>
      <c r="B79" s="12">
        <f t="shared" si="11"/>
        <v>0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7"/>
      <c r="N79" s="18"/>
    </row>
    <row r="80" spans="1:14" s="10" customFormat="1" x14ac:dyDescent="0.2">
      <c r="A80" s="15" t="s">
        <v>87</v>
      </c>
      <c r="B80" s="12">
        <f t="shared" si="11"/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7"/>
      <c r="N80" s="18"/>
    </row>
    <row r="81" spans="1:14" s="10" customFormat="1" x14ac:dyDescent="0.2">
      <c r="A81" s="15" t="s">
        <v>88</v>
      </c>
      <c r="B81" s="12">
        <f t="shared" si="11"/>
        <v>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N81" s="18"/>
    </row>
    <row r="82" spans="1:14" s="10" customFormat="1" x14ac:dyDescent="0.2">
      <c r="A82" s="15" t="s">
        <v>89</v>
      </c>
      <c r="B82" s="12">
        <f t="shared" si="11"/>
        <v>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8"/>
    </row>
    <row r="83" spans="1:14" s="10" customFormat="1" x14ac:dyDescent="0.2">
      <c r="A83" s="15" t="s">
        <v>90</v>
      </c>
      <c r="B83" s="12">
        <f t="shared" si="11"/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  <c r="N83" s="18"/>
    </row>
    <row r="84" spans="1:14" s="10" customFormat="1" ht="13.5" thickBot="1" x14ac:dyDescent="0.25">
      <c r="A84" s="20"/>
      <c r="B84" s="21">
        <f t="shared" si="11"/>
        <v>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3"/>
      <c r="N84" s="24"/>
    </row>
    <row r="85" spans="1:14" s="10" customFormat="1" ht="13.5" thickBot="1" x14ac:dyDescent="0.25">
      <c r="A85" s="25" t="s">
        <v>91</v>
      </c>
      <c r="B85" s="26">
        <f>B7</f>
        <v>413178934.13999999</v>
      </c>
      <c r="C85" s="26">
        <f>C7</f>
        <v>8472668.3600000013</v>
      </c>
      <c r="D85" s="26">
        <f>D7</f>
        <v>13341297.02</v>
      </c>
      <c r="E85" s="26">
        <f t="shared" ref="E85:N85" si="12">E7</f>
        <v>156174580.11000001</v>
      </c>
      <c r="F85" s="26">
        <f t="shared" si="12"/>
        <v>26182857.440000001</v>
      </c>
      <c r="G85" s="26">
        <f t="shared" si="12"/>
        <v>16116176.280000001</v>
      </c>
      <c r="H85" s="26">
        <f t="shared" si="12"/>
        <v>147021714.19</v>
      </c>
      <c r="I85" s="26">
        <f t="shared" si="12"/>
        <v>39742044.000000007</v>
      </c>
      <c r="J85" s="26">
        <f t="shared" si="12"/>
        <v>6127596.7400000002</v>
      </c>
      <c r="K85" s="26">
        <f t="shared" si="12"/>
        <v>0</v>
      </c>
      <c r="L85" s="26">
        <f t="shared" si="12"/>
        <v>0</v>
      </c>
      <c r="M85" s="26">
        <f t="shared" si="12"/>
        <v>0</v>
      </c>
      <c r="N85" s="27">
        <f t="shared" si="12"/>
        <v>0</v>
      </c>
    </row>
    <row r="86" spans="1:14" s="10" customFormat="1" x14ac:dyDescent="0.2">
      <c r="A86" s="28" t="s">
        <v>92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10" customFormat="1" x14ac:dyDescent="0.2">
      <c r="A87" s="28" t="s">
        <v>96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s="10" customFormat="1" x14ac:dyDescent="0.2">
      <c r="A88" s="28" t="s">
        <v>97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90" spans="1:14" x14ac:dyDescent="0.2">
      <c r="M90" s="3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PRESUP-AGOSTO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2021-09-06T15:48:14Z</cp:lastPrinted>
  <dcterms:created xsi:type="dcterms:W3CDTF">2020-12-03T17:12:48Z</dcterms:created>
  <dcterms:modified xsi:type="dcterms:W3CDTF">2022-01-11T15:56:33Z</dcterms:modified>
</cp:coreProperties>
</file>