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BANCO'!$A$1:$G$47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38" i="1" l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D9" i="1"/>
  <c r="C9" i="1"/>
  <c r="B9" i="1"/>
  <c r="F8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D8" i="1"/>
  <c r="C8" i="1"/>
  <c r="B8" i="1"/>
  <c r="F38" i="1" l="1"/>
</calcChain>
</file>

<file path=xl/sharedStrings.xml><?xml version="1.0" encoding="utf-8"?>
<sst xmlns="http://schemas.openxmlformats.org/spreadsheetml/2006/main" count="22" uniqueCount="22">
  <si>
    <t>SERVICIO REGIONAL DE SALUD</t>
  </si>
  <si>
    <t>RELACION DE INGRESOS Y EGRESOS VENTA DE SERVICIOS MES DE ABRIL 2023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</si>
  <si>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</si>
  <si>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</si>
  <si>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</si>
  <si>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</si>
  <si>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</si>
  <si>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</si>
  <si>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</si>
  <si>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</si>
  <si>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</si>
  <si>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</si>
  <si>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</si>
  <si>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</si>
  <si>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DEVOL. 0.15% EN REVERSO COMERCIAL MAXIMO JULIO, SRL</t>
  </si>
  <si>
    <t>INGRESO POR TRANSFERENCIA DE CUENTA UNICA DEL TESORO</t>
  </si>
  <si>
    <t>4524000042588/930486261575</t>
  </si>
  <si>
    <t>CARGO POR EL 0.15% EN EL MES DE ABRIL 2023</t>
  </si>
  <si>
    <t>830221155627/830471137816</t>
  </si>
  <si>
    <t>CARGO POR COMISION PAGO DGII, NETBANKING Y COMISION TSS EN EL MES DE ABRIL 2023</t>
  </si>
  <si>
    <t>CARGO POR COMISION DE MANEJO DE CUENTA EN EL MES DE ABRIL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</si>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</sst>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8" applyNumberFormat="0" applyAlignment="0" applyProtection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8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5" fillId="1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</cellStyleXfs>
  <cellXfs count="60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3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ownloads/backu%20de%20adomis/ESCRITORIO%20MINORKA/MINORKA%20PAULINO/RELACION%20VENTA%20DE%20SERVICIOS/RELACION%20DE%20CHEQUES%20-%20VENTA%20DE%20SERVICIOS%20Y%20OTROS%20INGRESOS-%20ABRI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INCENTIVO POR RENDIMIENTO INDIVIDUAL</v>
          </cell>
          <cell r="C7">
            <v>22893119</v>
          </cell>
          <cell r="D7">
            <v>45020</v>
          </cell>
          <cell r="K7">
            <v>8376896.0199999996</v>
          </cell>
        </row>
        <row r="8">
          <cell r="B8" t="str">
            <v>JULIO ENRIQUE TAVERAS FAJARDO</v>
          </cell>
          <cell r="C8">
            <v>22925459</v>
          </cell>
          <cell r="D8">
            <v>45021</v>
          </cell>
          <cell r="K8">
            <v>24919.24</v>
          </cell>
        </row>
        <row r="9">
          <cell r="B9" t="str">
            <v>ROSA DELIA GUZMAN DISLA</v>
          </cell>
          <cell r="C9">
            <v>22925636</v>
          </cell>
          <cell r="D9">
            <v>45021</v>
          </cell>
          <cell r="K9">
            <v>54000</v>
          </cell>
        </row>
        <row r="10">
          <cell r="B10" t="str">
            <v xml:space="preserve">AIR LIQUIDE DOMINICANA, S.A.S. </v>
          </cell>
          <cell r="C10">
            <v>22925703</v>
          </cell>
          <cell r="D10">
            <v>45021</v>
          </cell>
          <cell r="K10">
            <v>107059.85</v>
          </cell>
        </row>
        <row r="11">
          <cell r="B11" t="str">
            <v>COLECTOR DE IMPUESTOS INTERNOS</v>
          </cell>
          <cell r="C11">
            <v>22925946</v>
          </cell>
          <cell r="D11">
            <v>45021</v>
          </cell>
          <cell r="K11">
            <v>243471.69</v>
          </cell>
        </row>
        <row r="12">
          <cell r="B12" t="str">
            <v>LUIS RAFAEL OLIVO PAYANO</v>
          </cell>
          <cell r="C12">
            <v>22927436</v>
          </cell>
          <cell r="D12">
            <v>45021</v>
          </cell>
          <cell r="K12">
            <v>27688.05</v>
          </cell>
        </row>
        <row r="13">
          <cell r="B13" t="str">
            <v>COMERCIAL MAXIMO JULIO R, EIRL</v>
          </cell>
          <cell r="C13">
            <v>22965230</v>
          </cell>
          <cell r="D13">
            <v>45026</v>
          </cell>
          <cell r="K13">
            <v>85222.340000000011</v>
          </cell>
        </row>
        <row r="14">
          <cell r="B14" t="str">
            <v>MEDTRON DOMINICANA, SRL</v>
          </cell>
          <cell r="C14">
            <v>23012586</v>
          </cell>
          <cell r="D14">
            <v>45028</v>
          </cell>
          <cell r="K14">
            <v>36315</v>
          </cell>
        </row>
        <row r="15">
          <cell r="B15" t="str">
            <v>TU AMIGO, SRL</v>
          </cell>
          <cell r="C15">
            <v>23012835</v>
          </cell>
          <cell r="D15">
            <v>45028</v>
          </cell>
          <cell r="K15">
            <v>220703</v>
          </cell>
        </row>
        <row r="16">
          <cell r="B16" t="str">
            <v>INCENTIVO POR RENDIMIENTO INDIVIDUAL</v>
          </cell>
          <cell r="C16">
            <v>23055220</v>
          </cell>
          <cell r="D16">
            <v>45030</v>
          </cell>
          <cell r="K16">
            <v>26227.3</v>
          </cell>
        </row>
        <row r="17">
          <cell r="B17" t="str">
            <v>CORPORACION AVICOLA Y GANADERA DE JARABACOA, S.A.S.</v>
          </cell>
          <cell r="C17">
            <v>23054748</v>
          </cell>
          <cell r="D17">
            <v>45030</v>
          </cell>
          <cell r="K17">
            <v>69002.11</v>
          </cell>
        </row>
        <row r="18">
          <cell r="B18" t="str">
            <v>INVERSIONES ND &amp; ASOCIADOS, SRL</v>
          </cell>
          <cell r="C18">
            <v>23054868</v>
          </cell>
          <cell r="D18">
            <v>45030</v>
          </cell>
          <cell r="K18">
            <v>627895.66</v>
          </cell>
        </row>
        <row r="19">
          <cell r="B19" t="str">
            <v>COLECTOR DE IMPUESTOS INTERNOS</v>
          </cell>
          <cell r="C19">
            <v>23056610</v>
          </cell>
          <cell r="D19">
            <v>45030</v>
          </cell>
          <cell r="K19">
            <v>442.65</v>
          </cell>
        </row>
        <row r="20">
          <cell r="B20" t="str">
            <v>COLECTOR DE IMPUESTOS INTERNOS</v>
          </cell>
          <cell r="C20">
            <v>23217449</v>
          </cell>
          <cell r="D20">
            <v>45037</v>
          </cell>
          <cell r="K20">
            <v>7047</v>
          </cell>
        </row>
        <row r="21">
          <cell r="B21" t="str">
            <v>NOMINA DE COMPENSACION MILITARES</v>
          </cell>
          <cell r="C21">
            <v>23248008</v>
          </cell>
          <cell r="D21">
            <v>45040</v>
          </cell>
          <cell r="K21">
            <v>120333.32</v>
          </cell>
        </row>
        <row r="22">
          <cell r="B22" t="str">
            <v>NOMINA DE EMPLEADOS CONTRATADOS</v>
          </cell>
          <cell r="C22">
            <v>23248730</v>
          </cell>
          <cell r="D22">
            <v>45040</v>
          </cell>
          <cell r="K22">
            <v>1308694.8800000001</v>
          </cell>
        </row>
        <row r="23">
          <cell r="B23" t="str">
            <v>TESORERIA DE LA SEGURIDAD SOCIAL</v>
          </cell>
          <cell r="C23">
            <v>23317957</v>
          </cell>
          <cell r="D23">
            <v>45043</v>
          </cell>
          <cell r="K23">
            <v>306034.02</v>
          </cell>
        </row>
        <row r="24">
          <cell r="B24" t="str">
            <v>AUTANA HOLDING, SRL</v>
          </cell>
          <cell r="C24">
            <v>23318128</v>
          </cell>
          <cell r="D24">
            <v>45043</v>
          </cell>
          <cell r="K24">
            <v>335956.23</v>
          </cell>
        </row>
        <row r="25">
          <cell r="B25" t="str">
            <v>V &amp; C MEDICAL SERVICES, SRL</v>
          </cell>
          <cell r="C25">
            <v>23321112</v>
          </cell>
          <cell r="D25">
            <v>45043</v>
          </cell>
          <cell r="K25">
            <v>145260</v>
          </cell>
        </row>
        <row r="26">
          <cell r="B26" t="str">
            <v>BIRGILIO BATISTA COLAS</v>
          </cell>
          <cell r="C26">
            <v>23342306</v>
          </cell>
          <cell r="D26">
            <v>45044</v>
          </cell>
          <cell r="K26">
            <v>13844.02</v>
          </cell>
        </row>
        <row r="27">
          <cell r="B27" t="str">
            <v>ROSALINDA FRANCISCO SILFO</v>
          </cell>
          <cell r="C27">
            <v>23342400</v>
          </cell>
          <cell r="D27">
            <v>45044</v>
          </cell>
          <cell r="K27">
            <v>6922.01</v>
          </cell>
        </row>
        <row r="28">
          <cell r="B28" t="str">
            <v>FLOR SCARLENT HENRIQUEZ RODRIGUEZ</v>
          </cell>
          <cell r="C28">
            <v>23342527</v>
          </cell>
          <cell r="D28">
            <v>45044</v>
          </cell>
          <cell r="K28">
            <v>20304.57</v>
          </cell>
        </row>
        <row r="29">
          <cell r="B29" t="str">
            <v>ORTHO BONE DOMINICANA, SRL</v>
          </cell>
          <cell r="C29">
            <v>23350729</v>
          </cell>
          <cell r="D29">
            <v>45044</v>
          </cell>
          <cell r="K29">
            <v>668319</v>
          </cell>
        </row>
        <row r="30">
          <cell r="B30" t="str">
            <v>TU AMIGO, SRL</v>
          </cell>
          <cell r="C30">
            <v>23344493</v>
          </cell>
          <cell r="D30">
            <v>45044</v>
          </cell>
          <cell r="K30">
            <v>772460.5</v>
          </cell>
        </row>
        <row r="31">
          <cell r="B31" t="str">
            <v>CORPORACION AVICOLA Y GANADERA DE JARABACOA, S.A.S.</v>
          </cell>
          <cell r="C31">
            <v>23356083</v>
          </cell>
          <cell r="D31">
            <v>45044</v>
          </cell>
          <cell r="K31">
            <v>3631.69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0"/>
  <sheetViews>
    <sheetView tabSelected="1" topLeftCell="A37" zoomScale="85" zoomScaleNormal="85" zoomScalePageLayoutView="80" workbookViewId="0">
      <selection activeCell="J44" sqref="J44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50" customWidth="1"/>
    <col min="5" max="5" width="21.140625" style="51" customWidth="1"/>
    <col min="6" max="6" width="20.42578125" style="38" customWidth="1"/>
    <col min="7" max="7" width="22.140625" customWidth="1"/>
  </cols>
  <sheetData>
    <row r="1" spans="1:13" ht="28.35" customHeight="1" x14ac:dyDescent="0.35">
      <c r="B1" s="52" t="s">
        <v>0</v>
      </c>
      <c r="C1" s="52"/>
      <c r="D1" s="52"/>
      <c r="E1" s="52"/>
      <c r="F1" s="52"/>
      <c r="G1" s="52"/>
      <c r="H1" s="2"/>
      <c r="I1" s="2"/>
      <c r="L1" s="3"/>
      <c r="M1" s="3"/>
    </row>
    <row r="2" spans="1:13" ht="24" customHeight="1" x14ac:dyDescent="0.2">
      <c r="B2" s="53" t="s">
        <v>1</v>
      </c>
      <c r="C2" s="53"/>
      <c r="D2" s="53"/>
      <c r="E2" s="53"/>
      <c r="F2" s="53"/>
      <c r="G2" s="53"/>
      <c r="H2" s="4"/>
      <c r="I2" s="4"/>
      <c r="J2" s="3"/>
      <c r="K2" s="3"/>
      <c r="L2" s="3"/>
      <c r="M2" s="3"/>
    </row>
    <row r="3" spans="1:13" ht="30.75" customHeight="1" x14ac:dyDescent="0.25">
      <c r="B3" s="5" t="s">
        <v>2</v>
      </c>
      <c r="C3" s="6">
        <v>0</v>
      </c>
      <c r="D3" s="54" t="s">
        <v>3</v>
      </c>
      <c r="E3" s="54"/>
      <c r="F3" s="54"/>
      <c r="G3" s="7"/>
      <c r="H3" s="3"/>
      <c r="I3" s="3"/>
      <c r="J3" s="3"/>
    </row>
    <row r="4" spans="1:13" ht="28.5" customHeight="1" x14ac:dyDescent="0.35">
      <c r="A4" s="52" t="s">
        <v>4</v>
      </c>
      <c r="B4" s="52"/>
      <c r="C4" s="52"/>
      <c r="D4" s="52"/>
      <c r="E4" s="55" t="s">
        <v>5</v>
      </c>
      <c r="F4" s="55"/>
      <c r="G4" s="56"/>
    </row>
    <row r="5" spans="1:13" ht="15.75" customHeight="1" x14ac:dyDescent="0.25">
      <c r="B5" s="8"/>
      <c r="C5" s="9"/>
      <c r="D5" s="10"/>
      <c r="E5" s="11"/>
      <c r="F5" s="12"/>
      <c r="G5" s="13"/>
    </row>
    <row r="6" spans="1:13" ht="23.25" customHeight="1" x14ac:dyDescent="0.25">
      <c r="A6" s="14"/>
      <c r="B6" s="57" t="s">
        <v>6</v>
      </c>
      <c r="C6" s="57"/>
      <c r="D6" s="57"/>
      <c r="E6" s="57"/>
      <c r="F6" s="57"/>
      <c r="G6" s="15">
        <v>12221170.02</v>
      </c>
    </row>
    <row r="7" spans="1:13" ht="37.5" customHeight="1" x14ac:dyDescent="0.25">
      <c r="A7" s="16" t="s">
        <v>7</v>
      </c>
      <c r="B7" s="17" t="s">
        <v>8</v>
      </c>
      <c r="C7" s="18" t="s">
        <v>9</v>
      </c>
      <c r="D7" s="19" t="s">
        <v>10</v>
      </c>
      <c r="E7" s="17" t="s">
        <v>11</v>
      </c>
      <c r="F7" s="20" t="s">
        <v>12</v>
      </c>
      <c r="G7" s="21" t="s">
        <v>13</v>
      </c>
    </row>
    <row r="8" spans="1:13" ht="25.5" customHeight="1" x14ac:dyDescent="0.25">
      <c r="A8" s="22">
        <v>1</v>
      </c>
      <c r="B8" s="23">
        <f>'[1]DETALLADO DE CKS'!D7</f>
        <v>45020</v>
      </c>
      <c r="C8" s="24">
        <f>'[1]DETALLADO DE CKS'!C7</f>
        <v>22893119</v>
      </c>
      <c r="D8" s="25" t="str">
        <f>'[1]DETALLADO DE CKS'!B7</f>
        <v>INCENTIVO POR RENDIMIENTO INDIVIDUAL</v>
      </c>
      <c r="E8" s="26">
        <v>0</v>
      </c>
      <c r="F8" s="27">
        <f>'[1]DETALLADO DE CKS'!K7</f>
        <v>8376896.0199999996</v>
      </c>
      <c r="G8" s="28">
        <f>G6+E8-F8</f>
        <v>3844274</v>
      </c>
    </row>
    <row r="9" spans="1:13" ht="25.5" customHeight="1" x14ac:dyDescent="0.25">
      <c r="A9" s="22">
        <v>2</v>
      </c>
      <c r="B9" s="23">
        <f>'[1]DETALLADO DE CKS'!D8</f>
        <v>45021</v>
      </c>
      <c r="C9" s="24">
        <f>'[1]DETALLADO DE CKS'!C8</f>
        <v>22925459</v>
      </c>
      <c r="D9" s="25" t="str">
        <f>'[1]DETALLADO DE CKS'!B8</f>
        <v>JULIO ENRIQUE TAVERAS FAJARDO</v>
      </c>
      <c r="E9" s="26">
        <v>0</v>
      </c>
      <c r="F9" s="27">
        <f>'[1]DETALLADO DE CKS'!K8</f>
        <v>24919.24</v>
      </c>
      <c r="G9" s="28">
        <f>G8+E9-F9</f>
        <v>3819354.76</v>
      </c>
    </row>
    <row r="10" spans="1:13" ht="24" customHeight="1" x14ac:dyDescent="0.25">
      <c r="A10" s="22">
        <v>3</v>
      </c>
      <c r="B10" s="23">
        <f>'[1]DETALLADO DE CKS'!D9</f>
        <v>45021</v>
      </c>
      <c r="C10" s="24">
        <f>'[1]DETALLADO DE CKS'!C9</f>
        <v>22925636</v>
      </c>
      <c r="D10" s="25" t="str">
        <f>'[1]DETALLADO DE CKS'!B9</f>
        <v>ROSA DELIA GUZMAN DISLA</v>
      </c>
      <c r="E10" s="26">
        <v>0</v>
      </c>
      <c r="F10" s="27">
        <f>'[1]DETALLADO DE CKS'!K9</f>
        <v>54000</v>
      </c>
      <c r="G10" s="28">
        <f t="shared" ref="G10:G37" si="0">G9+E10-F10</f>
        <v>3765354.76</v>
      </c>
    </row>
    <row r="11" spans="1:13" ht="24.75" customHeight="1" x14ac:dyDescent="0.25">
      <c r="A11" s="22">
        <v>4</v>
      </c>
      <c r="B11" s="23">
        <f>'[1]DETALLADO DE CKS'!D10</f>
        <v>45021</v>
      </c>
      <c r="C11" s="24">
        <f>'[1]DETALLADO DE CKS'!C10</f>
        <v>22925703</v>
      </c>
      <c r="D11" s="25" t="str">
        <f>'[1]DETALLADO DE CKS'!B10</f>
        <v xml:space="preserve">AIR LIQUIDE DOMINICANA, S.A.S. </v>
      </c>
      <c r="E11" s="26">
        <v>0</v>
      </c>
      <c r="F11" s="27">
        <f>'[1]DETALLADO DE CKS'!K10</f>
        <v>107059.85</v>
      </c>
      <c r="G11" s="28">
        <f t="shared" si="0"/>
        <v>3658294.9099999997</v>
      </c>
    </row>
    <row r="12" spans="1:13" ht="24.75" customHeight="1" x14ac:dyDescent="0.25">
      <c r="A12" s="22">
        <v>5</v>
      </c>
      <c r="B12" s="23">
        <f>'[1]DETALLADO DE CKS'!D11</f>
        <v>45021</v>
      </c>
      <c r="C12" s="24">
        <f>'[1]DETALLADO DE CKS'!C11</f>
        <v>22925946</v>
      </c>
      <c r="D12" s="25" t="str">
        <f>'[1]DETALLADO DE CKS'!B11</f>
        <v>COLECTOR DE IMPUESTOS INTERNOS</v>
      </c>
      <c r="E12" s="26">
        <v>0</v>
      </c>
      <c r="F12" s="27">
        <f>'[1]DETALLADO DE CKS'!K11</f>
        <v>243471.69</v>
      </c>
      <c r="G12" s="28">
        <f t="shared" si="0"/>
        <v>3414823.2199999997</v>
      </c>
    </row>
    <row r="13" spans="1:13" ht="24.75" customHeight="1" x14ac:dyDescent="0.25">
      <c r="A13" s="22">
        <v>6</v>
      </c>
      <c r="B13" s="23">
        <f>'[1]DETALLADO DE CKS'!D12</f>
        <v>45021</v>
      </c>
      <c r="C13" s="24">
        <f>'[1]DETALLADO DE CKS'!C12</f>
        <v>22927436</v>
      </c>
      <c r="D13" s="25" t="str">
        <f>'[1]DETALLADO DE CKS'!B12</f>
        <v>LUIS RAFAEL OLIVO PAYANO</v>
      </c>
      <c r="E13" s="26">
        <v>0</v>
      </c>
      <c r="F13" s="27">
        <f>'[1]DETALLADO DE CKS'!K12</f>
        <v>27688.05</v>
      </c>
      <c r="G13" s="28">
        <f t="shared" si="0"/>
        <v>3387135.17</v>
      </c>
    </row>
    <row r="14" spans="1:13" ht="31.5" customHeight="1" x14ac:dyDescent="0.25">
      <c r="A14" s="22">
        <v>8</v>
      </c>
      <c r="B14" s="23">
        <v>45022</v>
      </c>
      <c r="C14" s="24">
        <v>4524000000225</v>
      </c>
      <c r="D14" s="25" t="s">
        <v>14</v>
      </c>
      <c r="E14" s="26">
        <v>127.83</v>
      </c>
      <c r="F14" s="27">
        <v>0</v>
      </c>
      <c r="G14" s="28">
        <f t="shared" si="0"/>
        <v>3387263</v>
      </c>
    </row>
    <row r="15" spans="1:13" ht="24.75" customHeight="1" x14ac:dyDescent="0.25">
      <c r="A15" s="22">
        <v>9</v>
      </c>
      <c r="B15" s="23">
        <f>'[1]DETALLADO DE CKS'!D13</f>
        <v>45026</v>
      </c>
      <c r="C15" s="24">
        <f>'[1]DETALLADO DE CKS'!C13</f>
        <v>22965230</v>
      </c>
      <c r="D15" s="25" t="str">
        <f>'[1]DETALLADO DE CKS'!B13</f>
        <v>COMERCIAL MAXIMO JULIO R, EIRL</v>
      </c>
      <c r="E15" s="26">
        <v>0</v>
      </c>
      <c r="F15" s="27">
        <f>'[1]DETALLADO DE CKS'!K13</f>
        <v>85222.340000000011</v>
      </c>
      <c r="G15" s="28">
        <f t="shared" si="0"/>
        <v>3302040.66</v>
      </c>
    </row>
    <row r="16" spans="1:13" ht="24.75" customHeight="1" x14ac:dyDescent="0.25">
      <c r="A16" s="22">
        <v>10</v>
      </c>
      <c r="B16" s="23">
        <f>'[1]DETALLADO DE CKS'!D14</f>
        <v>45028</v>
      </c>
      <c r="C16" s="24">
        <f>'[1]DETALLADO DE CKS'!C14</f>
        <v>23012586</v>
      </c>
      <c r="D16" s="25" t="str">
        <f>'[1]DETALLADO DE CKS'!B14</f>
        <v>MEDTRON DOMINICANA, SRL</v>
      </c>
      <c r="E16" s="26">
        <v>0</v>
      </c>
      <c r="F16" s="27">
        <f>'[1]DETALLADO DE CKS'!K14</f>
        <v>36315</v>
      </c>
      <c r="G16" s="28">
        <f t="shared" si="0"/>
        <v>3265725.66</v>
      </c>
    </row>
    <row r="17" spans="1:7" ht="24.75" customHeight="1" x14ac:dyDescent="0.25">
      <c r="A17" s="22">
        <v>11</v>
      </c>
      <c r="B17" s="23">
        <f>'[1]DETALLADO DE CKS'!D15</f>
        <v>45028</v>
      </c>
      <c r="C17" s="24">
        <f>'[1]DETALLADO DE CKS'!C15</f>
        <v>23012835</v>
      </c>
      <c r="D17" s="25" t="str">
        <f>'[1]DETALLADO DE CKS'!B15</f>
        <v>TU AMIGO, SRL</v>
      </c>
      <c r="E17" s="26">
        <v>0</v>
      </c>
      <c r="F17" s="27">
        <f>'[1]DETALLADO DE CKS'!K15</f>
        <v>220703</v>
      </c>
      <c r="G17" s="28">
        <f t="shared" si="0"/>
        <v>3045022.66</v>
      </c>
    </row>
    <row r="18" spans="1:7" ht="24.75" customHeight="1" x14ac:dyDescent="0.25">
      <c r="A18" s="22">
        <v>12</v>
      </c>
      <c r="B18" s="23">
        <f>'[1]DETALLADO DE CKS'!D16</f>
        <v>45030</v>
      </c>
      <c r="C18" s="24">
        <f>'[1]DETALLADO DE CKS'!C16</f>
        <v>23055220</v>
      </c>
      <c r="D18" s="25" t="str">
        <f>'[1]DETALLADO DE CKS'!B16</f>
        <v>INCENTIVO POR RENDIMIENTO INDIVIDUAL</v>
      </c>
      <c r="E18" s="26">
        <v>0</v>
      </c>
      <c r="F18" s="27">
        <f>'[1]DETALLADO DE CKS'!K16</f>
        <v>26227.3</v>
      </c>
      <c r="G18" s="28">
        <f t="shared" si="0"/>
        <v>3018795.3600000003</v>
      </c>
    </row>
    <row r="19" spans="1:7" ht="31.5" customHeight="1" x14ac:dyDescent="0.25">
      <c r="A19" s="22">
        <v>13</v>
      </c>
      <c r="B19" s="23">
        <f>'[1]DETALLADO DE CKS'!D17</f>
        <v>45030</v>
      </c>
      <c r="C19" s="24">
        <f>'[1]DETALLADO DE CKS'!C17</f>
        <v>23054748</v>
      </c>
      <c r="D19" s="25" t="str">
        <f>'[1]DETALLADO DE CKS'!B17</f>
        <v>CORPORACION AVICOLA Y GANADERA DE JARABACOA, S.A.S.</v>
      </c>
      <c r="E19" s="26">
        <v>0</v>
      </c>
      <c r="F19" s="27">
        <f>'[1]DETALLADO DE CKS'!K17</f>
        <v>69002.11</v>
      </c>
      <c r="G19" s="28">
        <f t="shared" si="0"/>
        <v>2949793.2500000005</v>
      </c>
    </row>
    <row r="20" spans="1:7" ht="27" customHeight="1" x14ac:dyDescent="0.25">
      <c r="A20" s="22">
        <v>14</v>
      </c>
      <c r="B20" s="23">
        <f>'[1]DETALLADO DE CKS'!D18</f>
        <v>45030</v>
      </c>
      <c r="C20" s="24">
        <f>'[1]DETALLADO DE CKS'!C18</f>
        <v>23054868</v>
      </c>
      <c r="D20" s="25" t="str">
        <f>'[1]DETALLADO DE CKS'!B18</f>
        <v>INVERSIONES ND &amp; ASOCIADOS, SRL</v>
      </c>
      <c r="E20" s="26">
        <v>0</v>
      </c>
      <c r="F20" s="27">
        <f>'[1]DETALLADO DE CKS'!K18</f>
        <v>627895.66</v>
      </c>
      <c r="G20" s="28">
        <f t="shared" si="0"/>
        <v>2321897.5900000003</v>
      </c>
    </row>
    <row r="21" spans="1:7" ht="27" customHeight="1" x14ac:dyDescent="0.25">
      <c r="A21" s="22">
        <v>15</v>
      </c>
      <c r="B21" s="23">
        <f>'[1]DETALLADO DE CKS'!D19</f>
        <v>45030</v>
      </c>
      <c r="C21" s="24">
        <f>'[1]DETALLADO DE CKS'!C19</f>
        <v>23056610</v>
      </c>
      <c r="D21" s="25" t="str">
        <f>'[1]DETALLADO DE CKS'!B19</f>
        <v>COLECTOR DE IMPUESTOS INTERNOS</v>
      </c>
      <c r="E21" s="26">
        <v>0</v>
      </c>
      <c r="F21" s="27">
        <f>'[1]DETALLADO DE CKS'!K19</f>
        <v>442.65</v>
      </c>
      <c r="G21" s="28">
        <f t="shared" si="0"/>
        <v>2321454.9400000004</v>
      </c>
    </row>
    <row r="22" spans="1:7" ht="31.5" customHeight="1" x14ac:dyDescent="0.25">
      <c r="A22" s="22">
        <v>16</v>
      </c>
      <c r="B22" s="23">
        <v>45033</v>
      </c>
      <c r="C22" s="24">
        <v>4524000000010</v>
      </c>
      <c r="D22" s="25" t="s">
        <v>15</v>
      </c>
      <c r="E22" s="26">
        <v>6100000</v>
      </c>
      <c r="F22" s="27">
        <v>0</v>
      </c>
      <c r="G22" s="28">
        <f t="shared" si="0"/>
        <v>8421454.9400000013</v>
      </c>
    </row>
    <row r="23" spans="1:7" ht="23.25" customHeight="1" x14ac:dyDescent="0.25">
      <c r="A23" s="22">
        <v>17</v>
      </c>
      <c r="B23" s="23">
        <f>'[1]DETALLADO DE CKS'!D20</f>
        <v>45037</v>
      </c>
      <c r="C23" s="24">
        <f>'[1]DETALLADO DE CKS'!C20</f>
        <v>23217449</v>
      </c>
      <c r="D23" s="25" t="str">
        <f>'[1]DETALLADO DE CKS'!B20</f>
        <v>COLECTOR DE IMPUESTOS INTERNOS</v>
      </c>
      <c r="E23" s="26">
        <v>0</v>
      </c>
      <c r="F23" s="27">
        <f>'[1]DETALLADO DE CKS'!K20</f>
        <v>7047</v>
      </c>
      <c r="G23" s="28">
        <f t="shared" si="0"/>
        <v>8414407.9400000013</v>
      </c>
    </row>
    <row r="24" spans="1:7" ht="23.25" customHeight="1" x14ac:dyDescent="0.25">
      <c r="A24" s="22">
        <v>18</v>
      </c>
      <c r="B24" s="23">
        <f>'[1]DETALLADO DE CKS'!D21</f>
        <v>45040</v>
      </c>
      <c r="C24" s="24">
        <f>'[1]DETALLADO DE CKS'!C21</f>
        <v>23248008</v>
      </c>
      <c r="D24" s="25" t="str">
        <f>'[1]DETALLADO DE CKS'!B21</f>
        <v>NOMINA DE COMPENSACION MILITARES</v>
      </c>
      <c r="E24" s="26">
        <v>0</v>
      </c>
      <c r="F24" s="27">
        <f>'[1]DETALLADO DE CKS'!K21</f>
        <v>120333.32</v>
      </c>
      <c r="G24" s="28">
        <f t="shared" si="0"/>
        <v>8294074.620000001</v>
      </c>
    </row>
    <row r="25" spans="1:7" ht="23.25" customHeight="1" x14ac:dyDescent="0.25">
      <c r="A25" s="22">
        <v>19</v>
      </c>
      <c r="B25" s="23">
        <f>'[1]DETALLADO DE CKS'!D22</f>
        <v>45040</v>
      </c>
      <c r="C25" s="24">
        <f>'[1]DETALLADO DE CKS'!C22</f>
        <v>23248730</v>
      </c>
      <c r="D25" s="25" t="str">
        <f>'[1]DETALLADO DE CKS'!B22</f>
        <v>NOMINA DE EMPLEADOS CONTRATADOS</v>
      </c>
      <c r="E25" s="26">
        <v>0</v>
      </c>
      <c r="F25" s="27">
        <f>'[1]DETALLADO DE CKS'!K22</f>
        <v>1308694.8800000001</v>
      </c>
      <c r="G25" s="28">
        <f t="shared" si="0"/>
        <v>6985379.7400000012</v>
      </c>
    </row>
    <row r="26" spans="1:7" ht="23.25" customHeight="1" x14ac:dyDescent="0.25">
      <c r="A26" s="22">
        <v>20</v>
      </c>
      <c r="B26" s="23">
        <f>'[1]DETALLADO DE CKS'!D23</f>
        <v>45043</v>
      </c>
      <c r="C26" s="24">
        <f>'[1]DETALLADO DE CKS'!C23</f>
        <v>23317957</v>
      </c>
      <c r="D26" s="25" t="str">
        <f>'[1]DETALLADO DE CKS'!B23</f>
        <v>TESORERIA DE LA SEGURIDAD SOCIAL</v>
      </c>
      <c r="E26" s="26">
        <v>0</v>
      </c>
      <c r="F26" s="27">
        <f>'[1]DETALLADO DE CKS'!K23</f>
        <v>306034.02</v>
      </c>
      <c r="G26" s="28">
        <f t="shared" si="0"/>
        <v>6679345.7200000007</v>
      </c>
    </row>
    <row r="27" spans="1:7" ht="23.25" customHeight="1" x14ac:dyDescent="0.25">
      <c r="A27" s="22">
        <v>21</v>
      </c>
      <c r="B27" s="23">
        <f>'[1]DETALLADO DE CKS'!D24</f>
        <v>45043</v>
      </c>
      <c r="C27" s="24">
        <f>'[1]DETALLADO DE CKS'!C24</f>
        <v>23318128</v>
      </c>
      <c r="D27" s="25" t="str">
        <f>'[1]DETALLADO DE CKS'!B24</f>
        <v>AUTANA HOLDING, SRL</v>
      </c>
      <c r="E27" s="26">
        <v>0</v>
      </c>
      <c r="F27" s="27">
        <f>'[1]DETALLADO DE CKS'!K24</f>
        <v>335956.23</v>
      </c>
      <c r="G27" s="28">
        <f t="shared" si="0"/>
        <v>6343389.4900000002</v>
      </c>
    </row>
    <row r="28" spans="1:7" ht="23.25" customHeight="1" x14ac:dyDescent="0.25">
      <c r="A28" s="22">
        <v>22</v>
      </c>
      <c r="B28" s="23">
        <f>'[1]DETALLADO DE CKS'!D25</f>
        <v>45043</v>
      </c>
      <c r="C28" s="24">
        <f>'[1]DETALLADO DE CKS'!C25</f>
        <v>23321112</v>
      </c>
      <c r="D28" s="25" t="str">
        <f>'[1]DETALLADO DE CKS'!B25</f>
        <v>V &amp; C MEDICAL SERVICES, SRL</v>
      </c>
      <c r="E28" s="26">
        <v>0</v>
      </c>
      <c r="F28" s="27">
        <f>'[1]DETALLADO DE CKS'!K25</f>
        <v>145260</v>
      </c>
      <c r="G28" s="28">
        <f t="shared" si="0"/>
        <v>6198129.4900000002</v>
      </c>
    </row>
    <row r="29" spans="1:7" ht="23.25" customHeight="1" x14ac:dyDescent="0.25">
      <c r="A29" s="22">
        <v>23</v>
      </c>
      <c r="B29" s="23">
        <f>'[1]DETALLADO DE CKS'!D26</f>
        <v>45044</v>
      </c>
      <c r="C29" s="24">
        <f>'[1]DETALLADO DE CKS'!C26</f>
        <v>23342306</v>
      </c>
      <c r="D29" s="25" t="str">
        <f>'[1]DETALLADO DE CKS'!B26</f>
        <v>BIRGILIO BATISTA COLAS</v>
      </c>
      <c r="E29" s="26">
        <v>0</v>
      </c>
      <c r="F29" s="27">
        <f>'[1]DETALLADO DE CKS'!K26</f>
        <v>13844.02</v>
      </c>
      <c r="G29" s="28">
        <f t="shared" si="0"/>
        <v>6184285.4700000007</v>
      </c>
    </row>
    <row r="30" spans="1:7" ht="23.25" customHeight="1" x14ac:dyDescent="0.25">
      <c r="A30" s="22">
        <v>24</v>
      </c>
      <c r="B30" s="23">
        <f>'[1]DETALLADO DE CKS'!D27</f>
        <v>45044</v>
      </c>
      <c r="C30" s="24">
        <f>'[1]DETALLADO DE CKS'!C27</f>
        <v>23342400</v>
      </c>
      <c r="D30" s="25" t="str">
        <f>'[1]DETALLADO DE CKS'!B27</f>
        <v>ROSALINDA FRANCISCO SILFO</v>
      </c>
      <c r="E30" s="26">
        <v>0</v>
      </c>
      <c r="F30" s="27">
        <f>'[1]DETALLADO DE CKS'!K27</f>
        <v>6922.01</v>
      </c>
      <c r="G30" s="28">
        <f t="shared" si="0"/>
        <v>6177363.4600000009</v>
      </c>
    </row>
    <row r="31" spans="1:7" ht="23.25" customHeight="1" x14ac:dyDescent="0.25">
      <c r="A31" s="22">
        <v>25</v>
      </c>
      <c r="B31" s="23">
        <f>'[1]DETALLADO DE CKS'!D28</f>
        <v>45044</v>
      </c>
      <c r="C31" s="24">
        <f>'[1]DETALLADO DE CKS'!C28</f>
        <v>23342527</v>
      </c>
      <c r="D31" s="25" t="str">
        <f>'[1]DETALLADO DE CKS'!B28</f>
        <v>FLOR SCARLENT HENRIQUEZ RODRIGUEZ</v>
      </c>
      <c r="E31" s="26">
        <v>0</v>
      </c>
      <c r="F31" s="27">
        <f>'[1]DETALLADO DE CKS'!K28</f>
        <v>20304.57</v>
      </c>
      <c r="G31" s="28">
        <f t="shared" si="0"/>
        <v>6157058.8900000006</v>
      </c>
    </row>
    <row r="32" spans="1:7" ht="23.25" customHeight="1" x14ac:dyDescent="0.25">
      <c r="A32" s="22">
        <v>26</v>
      </c>
      <c r="B32" s="23">
        <f>'[1]DETALLADO DE CKS'!D29</f>
        <v>45044</v>
      </c>
      <c r="C32" s="24">
        <f>'[1]DETALLADO DE CKS'!C29</f>
        <v>23350729</v>
      </c>
      <c r="D32" s="25" t="str">
        <f>'[1]DETALLADO DE CKS'!B29</f>
        <v>ORTHO BONE DOMINICANA, SRL</v>
      </c>
      <c r="E32" s="26">
        <v>0</v>
      </c>
      <c r="F32" s="27">
        <f>'[1]DETALLADO DE CKS'!K29</f>
        <v>668319</v>
      </c>
      <c r="G32" s="28">
        <f t="shared" si="0"/>
        <v>5488739.8900000006</v>
      </c>
    </row>
    <row r="33" spans="1:13" ht="23.25" customHeight="1" x14ac:dyDescent="0.25">
      <c r="A33" s="22">
        <v>27</v>
      </c>
      <c r="B33" s="23">
        <f>'[1]DETALLADO DE CKS'!D30</f>
        <v>45044</v>
      </c>
      <c r="C33" s="24">
        <f>'[1]DETALLADO DE CKS'!C30</f>
        <v>23344493</v>
      </c>
      <c r="D33" s="25" t="str">
        <f>'[1]DETALLADO DE CKS'!B30</f>
        <v>TU AMIGO, SRL</v>
      </c>
      <c r="E33" s="26">
        <v>0</v>
      </c>
      <c r="F33" s="27">
        <f>'[1]DETALLADO DE CKS'!K30</f>
        <v>772460.5</v>
      </c>
      <c r="G33" s="28">
        <f t="shared" si="0"/>
        <v>4716279.3900000006</v>
      </c>
    </row>
    <row r="34" spans="1:13" ht="33" customHeight="1" x14ac:dyDescent="0.25">
      <c r="A34" s="22">
        <v>28</v>
      </c>
      <c r="B34" s="23">
        <f>'[1]DETALLADO DE CKS'!D31</f>
        <v>45044</v>
      </c>
      <c r="C34" s="24">
        <f>'[1]DETALLADO DE CKS'!C31</f>
        <v>23356083</v>
      </c>
      <c r="D34" s="25" t="str">
        <f>'[1]DETALLADO DE CKS'!B31</f>
        <v>CORPORACION AVICOLA Y GANADERA DE JARABACOA, S.A.S.</v>
      </c>
      <c r="E34" s="26">
        <v>0</v>
      </c>
      <c r="F34" s="27">
        <f>'[1]DETALLADO DE CKS'!K31</f>
        <v>3631.69</v>
      </c>
      <c r="G34" s="28">
        <f t="shared" si="0"/>
        <v>4712647.7</v>
      </c>
    </row>
    <row r="35" spans="1:13" ht="33" customHeight="1" x14ac:dyDescent="0.25">
      <c r="A35" s="22">
        <v>29</v>
      </c>
      <c r="B35" s="23">
        <v>45046</v>
      </c>
      <c r="C35" s="29" t="s">
        <v>16</v>
      </c>
      <c r="D35" s="25" t="s">
        <v>17</v>
      </c>
      <c r="E35" s="26">
        <v>0</v>
      </c>
      <c r="F35" s="27">
        <v>19785.29</v>
      </c>
      <c r="G35" s="28">
        <f t="shared" si="0"/>
        <v>4692862.41</v>
      </c>
    </row>
    <row r="36" spans="1:13" ht="36" customHeight="1" x14ac:dyDescent="0.25">
      <c r="A36" s="22">
        <v>30</v>
      </c>
      <c r="B36" s="23">
        <v>45046</v>
      </c>
      <c r="C36" s="29" t="s">
        <v>18</v>
      </c>
      <c r="D36" s="25" t="s">
        <v>19</v>
      </c>
      <c r="E36" s="26">
        <v>0</v>
      </c>
      <c r="F36" s="27">
        <v>240</v>
      </c>
      <c r="G36" s="28">
        <f t="shared" si="0"/>
        <v>4692622.41</v>
      </c>
    </row>
    <row r="37" spans="1:13" ht="39" customHeight="1" x14ac:dyDescent="0.25">
      <c r="A37" s="22">
        <v>31</v>
      </c>
      <c r="B37" s="23">
        <v>45046</v>
      </c>
      <c r="C37" s="24">
        <v>9990002</v>
      </c>
      <c r="D37" s="25" t="s">
        <v>20</v>
      </c>
      <c r="E37" s="30">
        <v>0</v>
      </c>
      <c r="F37" s="27">
        <v>175</v>
      </c>
      <c r="G37" s="28">
        <f t="shared" si="0"/>
        <v>4692447.41</v>
      </c>
    </row>
    <row r="38" spans="1:13" ht="30.75" customHeight="1" thickBot="1" x14ac:dyDescent="0.3">
      <c r="A38" s="31"/>
      <c r="B38" s="32"/>
      <c r="C38" s="33"/>
      <c r="D38" s="34" t="s">
        <v>21</v>
      </c>
      <c r="E38" s="35">
        <f>SUM(E8:E37)</f>
        <v>6100127.8300000001</v>
      </c>
      <c r="F38" s="35">
        <f>SUM(F8:F37)</f>
        <v>13628850.439999999</v>
      </c>
      <c r="G38" s="36">
        <f>G37</f>
        <v>4692447.41</v>
      </c>
      <c r="H38" s="3"/>
      <c r="I38" s="3"/>
      <c r="J38" s="3"/>
      <c r="K38" s="3"/>
      <c r="L38" s="3"/>
      <c r="M38" s="3"/>
    </row>
    <row r="39" spans="1:13" ht="21" customHeight="1" thickTop="1" x14ac:dyDescent="0.25">
      <c r="A39" s="31"/>
      <c r="B39" s="32"/>
      <c r="C39" s="33"/>
      <c r="D39" s="34"/>
      <c r="E39" s="35"/>
      <c r="F39" s="35"/>
      <c r="G39" s="37"/>
      <c r="H39" s="3"/>
      <c r="I39" s="3"/>
      <c r="J39" s="3"/>
      <c r="K39" s="3"/>
      <c r="L39" s="3"/>
      <c r="M39" s="3"/>
    </row>
    <row r="40" spans="1:13" ht="15" customHeight="1" x14ac:dyDescent="0.25">
      <c r="A40" s="31"/>
      <c r="B40" s="32"/>
      <c r="C40" s="33"/>
      <c r="D40" s="34"/>
      <c r="E40" s="35"/>
      <c r="F40" s="35"/>
      <c r="G40" s="35"/>
      <c r="H40" s="3"/>
      <c r="I40" s="3"/>
      <c r="J40" s="3"/>
      <c r="K40" s="3"/>
      <c r="L40" s="3"/>
      <c r="M40" s="3"/>
    </row>
    <row r="41" spans="1:13" ht="16.5" customHeight="1" x14ac:dyDescent="0.2">
      <c r="C41" s="38"/>
      <c r="D41" s="39"/>
      <c r="E41" s="40"/>
      <c r="F41" s="41"/>
      <c r="G41" s="42"/>
      <c r="H41" s="3"/>
      <c r="I41" s="3"/>
      <c r="J41" s="3"/>
      <c r="K41" s="3"/>
      <c r="L41" s="3"/>
      <c r="M41" s="3"/>
    </row>
    <row r="42" spans="1:13" ht="24" customHeight="1" x14ac:dyDescent="0.25">
      <c r="A42" s="58"/>
      <c r="B42" s="58"/>
      <c r="C42" s="58"/>
      <c r="D42" s="43"/>
      <c r="E42" s="58"/>
      <c r="F42" s="58"/>
      <c r="G42" s="58"/>
    </row>
    <row r="43" spans="1:13" ht="27" customHeight="1" x14ac:dyDescent="0.2">
      <c r="A43" s="59"/>
      <c r="B43" s="59"/>
      <c r="C43" s="59"/>
      <c r="D43" s="44"/>
      <c r="E43" s="59"/>
      <c r="F43" s="59"/>
      <c r="G43" s="59"/>
    </row>
    <row r="44" spans="1:13" ht="22.5" customHeight="1" x14ac:dyDescent="0.2">
      <c r="A44" s="45"/>
      <c r="B44" s="45"/>
      <c r="C44" s="45"/>
      <c r="D44" s="44"/>
      <c r="E44" s="45"/>
      <c r="F44" s="45"/>
      <c r="G44" s="45"/>
    </row>
    <row r="45" spans="1:13" ht="22.5" customHeight="1" x14ac:dyDescent="0.2">
      <c r="A45" s="45"/>
      <c r="B45" s="45"/>
      <c r="C45" s="45"/>
      <c r="D45" s="44"/>
      <c r="E45" s="45"/>
      <c r="F45" s="45"/>
      <c r="G45" s="45"/>
    </row>
    <row r="46" spans="1:13" ht="22.5" customHeight="1" x14ac:dyDescent="0.2">
      <c r="A46" s="45"/>
      <c r="B46" s="45"/>
      <c r="C46" s="45"/>
      <c r="D46" s="44"/>
      <c r="E46" s="45"/>
      <c r="F46" s="45"/>
      <c r="G46" s="45"/>
    </row>
    <row r="47" spans="1:13" ht="30" customHeight="1" x14ac:dyDescent="0.25">
      <c r="A47"/>
      <c r="B47" s="46"/>
      <c r="C47" s="46"/>
      <c r="D47" s="43"/>
      <c r="E47" s="43"/>
      <c r="F47" s="43"/>
      <c r="G47" s="46"/>
      <c r="H47" s="3"/>
      <c r="I47" s="3"/>
      <c r="J47" s="3"/>
      <c r="K47" s="3"/>
      <c r="L47" s="3"/>
      <c r="M47" s="3"/>
    </row>
    <row r="48" spans="1:13" ht="14.25" customHeight="1" x14ac:dyDescent="0.2">
      <c r="A48"/>
      <c r="B48" s="46"/>
      <c r="C48" s="46"/>
      <c r="D48" s="47"/>
      <c r="E48" s="48"/>
      <c r="F48" s="49"/>
      <c r="G48" s="46"/>
      <c r="H48" s="3"/>
      <c r="I48" s="3"/>
      <c r="J48" s="3"/>
      <c r="K48" s="3"/>
      <c r="L48" s="3"/>
      <c r="M48" s="3"/>
    </row>
    <row r="49" spans="1:13" ht="15" x14ac:dyDescent="0.2">
      <c r="A49"/>
      <c r="B49" s="46"/>
      <c r="C49" s="46"/>
      <c r="D49" s="47"/>
      <c r="E49" s="48"/>
      <c r="F49" s="49"/>
      <c r="G49" s="46"/>
      <c r="H49" s="3"/>
      <c r="I49" s="3"/>
      <c r="J49" s="3"/>
      <c r="K49" s="3"/>
      <c r="L49" s="3"/>
      <c r="M49" s="3"/>
    </row>
    <row r="50" spans="1:13" ht="15" x14ac:dyDescent="0.2">
      <c r="A50"/>
      <c r="B50" s="46"/>
      <c r="C50" s="46"/>
      <c r="D50" s="47"/>
      <c r="E50" s="48"/>
      <c r="F50" s="49"/>
      <c r="G50" s="46"/>
    </row>
  </sheetData>
  <mergeCells count="10">
    <mergeCell ref="B6:F6"/>
    <mergeCell ref="A42:C42"/>
    <mergeCell ref="E42:G42"/>
    <mergeCell ref="A43:C43"/>
    <mergeCell ref="E43:G43"/>
    <mergeCell ref="B1:G1"/>
    <mergeCell ref="B2:G2"/>
    <mergeCell ref="D3:F3"/>
    <mergeCell ref="A4:D4"/>
    <mergeCell ref="E4:G4"/>
  </mergeCells>
  <printOptions horizontalCentered="1"/>
  <pageMargins left="0.47244094488188981" right="0.23622047244094491" top="0.37" bottom="0.36" header="0.2" footer="0.31496062992125984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2023-05-11T14:01:46Z</cp:lastPrinted>
  <dcterms:created xsi:type="dcterms:W3CDTF">2023-05-04T12:06:49Z</dcterms:created>
  <dcterms:modified xsi:type="dcterms:W3CDTF">2023-05-11T14:01:58Z</dcterms:modified>
</cp:coreProperties>
</file>