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JUNIO\"/>
    </mc:Choice>
  </mc:AlternateContent>
  <bookViews>
    <workbookView xWindow="240" yWindow="135" windowWidth="20115" windowHeight="79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BANCO'!$A$1:$G$43</definedName>
  </definedNames>
  <calcPr calcId="152511"/>
</workbook>
</file>

<file path=xl/calcChain.xml><?xml version="1.0" encoding="utf-8"?>
<calcChain xmlns="http://schemas.openxmlformats.org/spreadsheetml/2006/main">
  <c r="F32" i="1" l="1"/>
  <c r="D32" i="1"/>
  <c r="C32" i="1"/>
  <c r="B32" i="1"/>
  <c r="F31" i="1"/>
  <c r="D31" i="1"/>
  <c r="C31" i="1"/>
  <c r="F30" i="1"/>
  <c r="D30" i="1"/>
  <c r="C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B6" i="1"/>
  <c r="F33" i="1" l="1"/>
</calcChain>
</file>

<file path=xl/sharedStrings.xml><?xml version="1.0" encoding="utf-8"?>
<sst xmlns="http://schemas.openxmlformats.org/spreadsheetml/2006/main" count="22" uniqueCount="22">
  <si>
    <t>SERVICIO REGIONAL DE SALUD</t>
  </si>
  <si>
    <t>MAYOR SUBSIDIARIO DE CAJA</t>
  </si>
  <si>
    <t>LIBRO DE BANCO</t>
  </si>
  <si>
    <t>RELACION DE INGRESOS Y EGRESOS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</si>
  <si>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</si>
  <si>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</si>
  <si>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</si>
  <si>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314-000047-4</t>
  </si>
  <si>
    <t>INGRESOS</t>
  </si>
  <si>
    <t>EGRESOS</t>
  </si>
  <si>
    <t>BALANCE</t>
  </si>
  <si>
    <t>BALANCE    ANTERIOR</t>
  </si>
  <si>
    <t xml:space="preserve">NO. </t>
  </si>
  <si>
    <t>FECHA</t>
  </si>
  <si>
    <t xml:space="preserve">CK NO./TRANSF. </t>
  </si>
  <si>
    <t>INTERESADO</t>
  </si>
  <si>
    <t>TOTAL CKS./TRANSFS.</t>
  </si>
  <si>
    <t>,</t>
  </si>
  <si>
    <t>DR. CESAR A. ROQUE BEATO</t>
  </si>
  <si>
    <t>LIC. Yuliana Y. Nuñez Florentino</t>
  </si>
  <si>
    <t>DIRECTOR GENERAL</t>
  </si>
  <si>
    <t>Enc. De Depto. Administrativo y Finaciero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</si>
</sst>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dd\-mm\-yy;@"/>
    <numFmt numFmtId="166" formatCode="_([$€-2]* #,##0.00_);_([$€-2]* \(#,##0.00\);_([$€-2]* &quot;-&quot;??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2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6" fontId="2" fillId="0" borderId="0" applyFont="0" applyFill="0" applyBorder="0" applyAlignment="0" applyProtection="0"/>
    <xf numFmtId="0" fontId="27" fillId="6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25" borderId="0" applyNumberFormat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26" borderId="13" applyNumberFormat="0" applyFont="0" applyAlignment="0" applyProtection="0"/>
    <xf numFmtId="0" fontId="29" fillId="19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/>
    <xf numFmtId="0" fontId="6" fillId="2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12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/>
    <xf numFmtId="4" fontId="6" fillId="3" borderId="4" xfId="0" applyNumberFormat="1" applyFont="1" applyFill="1" applyBorder="1"/>
    <xf numFmtId="4" fontId="0" fillId="0" borderId="0" xfId="0" applyNumberFormat="1"/>
    <xf numFmtId="0" fontId="0" fillId="0" borderId="5" xfId="0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center"/>
    </xf>
    <xf numFmtId="4" fontId="15" fillId="2" borderId="8" xfId="0" applyNumberFormat="1" applyFont="1" applyFill="1" applyBorder="1"/>
    <xf numFmtId="4" fontId="6" fillId="0" borderId="8" xfId="0" applyNumberFormat="1" applyFont="1" applyFill="1" applyBorder="1"/>
    <xf numFmtId="165" fontId="7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43" fontId="13" fillId="0" borderId="5" xfId="0" applyNumberFormat="1" applyFont="1" applyFill="1" applyBorder="1"/>
    <xf numFmtId="4" fontId="16" fillId="2" borderId="5" xfId="0" applyNumberFormat="1" applyFont="1" applyFill="1" applyBorder="1"/>
    <xf numFmtId="0" fontId="7" fillId="0" borderId="0" xfId="0" applyFont="1"/>
    <xf numFmtId="4" fontId="7" fillId="2" borderId="0" xfId="0" applyNumberFormat="1" applyFont="1" applyFill="1"/>
    <xf numFmtId="0" fontId="7" fillId="2" borderId="0" xfId="0" applyFont="1" applyFill="1"/>
    <xf numFmtId="0" fontId="0" fillId="2" borderId="0" xfId="0" applyFill="1"/>
    <xf numFmtId="4" fontId="0" fillId="2" borderId="0" xfId="0" applyNumberFormat="1" applyFill="1"/>
    <xf numFmtId="0" fontId="17" fillId="0" borderId="0" xfId="1" applyFont="1" applyBorder="1" applyAlignment="1"/>
    <xf numFmtId="0" fontId="18" fillId="0" borderId="0" xfId="1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2" fillId="2" borderId="0" xfId="0" applyFont="1" applyFill="1"/>
    <xf numFmtId="0" fontId="6" fillId="2" borderId="9" xfId="0" applyFont="1" applyFill="1" applyBorder="1" applyAlignment="1"/>
    <xf numFmtId="1" fontId="16" fillId="2" borderId="0" xfId="0" applyNumberFormat="1" applyFont="1" applyFill="1" applyAlignment="1">
      <alignment horizontal="center"/>
    </xf>
    <xf numFmtId="43" fontId="7" fillId="2" borderId="0" xfId="0" applyNumberFormat="1" applyFont="1" applyFill="1"/>
    <xf numFmtId="4" fontId="6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35" fillId="2" borderId="0" xfId="1" applyFont="1" applyFill="1" applyBorder="1" applyAlignment="1">
      <alignment horizontal="center"/>
    </xf>
    <xf numFmtId="0" fontId="35" fillId="2" borderId="0" xfId="1" applyFont="1" applyFill="1" applyBorder="1" applyAlignment="1"/>
    <xf numFmtId="0" fontId="36" fillId="2" borderId="0" xfId="1" applyFont="1" applyFill="1" applyBorder="1" applyAlignment="1">
      <alignment horizontal="center" vertical="top"/>
    </xf>
    <xf numFmtId="0" fontId="36" fillId="2" borderId="0" xfId="1" applyFont="1" applyFill="1" applyBorder="1" applyAlignment="1">
      <alignment vertical="top"/>
    </xf>
    <xf numFmtId="0" fontId="36" fillId="2" borderId="0" xfId="1" applyFont="1" applyFill="1" applyAlignment="1">
      <alignment horizontal="center" vertical="top"/>
    </xf>
  </cellXfs>
  <cellStyles count="5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2 2" xfId="36"/>
    <cellStyle name="Millares 2 2 2 2" xfId="37"/>
    <cellStyle name="Millares 2 2 3" xfId="38"/>
    <cellStyle name="Millares 2 3" xfId="39"/>
    <cellStyle name="Neutral 2" xfId="40"/>
    <cellStyle name="Normal" xfId="0" builtinId="0"/>
    <cellStyle name="Normal 2" xfId="41"/>
    <cellStyle name="Normal 2 2" xfId="1"/>
    <cellStyle name="Normal 2 3" xfId="42"/>
    <cellStyle name="Normal 2 4" xfId="43"/>
    <cellStyle name="Normal 3" xfId="44"/>
    <cellStyle name="Normal 3 2" xfId="45"/>
    <cellStyle name="Normal 3 3" xfId="46"/>
    <cellStyle name="Normal 4" xfId="47"/>
    <cellStyle name="Normal 4 2" xfId="48"/>
    <cellStyle name="Normal 5" xfId="49"/>
    <cellStyle name="Notas 2" xfId="50"/>
    <cellStyle name="Salida 2" xfId="51"/>
    <cellStyle name="Texto de advertencia 2" xfId="52"/>
    <cellStyle name="Texto explicativo 2" xfId="53"/>
    <cellStyle name="Título 2 2" xfId="54"/>
    <cellStyle name="Título 3 2" xfId="55"/>
    <cellStyle name="Título 4" xfId="56"/>
    <cellStyle name="Total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%20DE%20CKS%20Y%20TRANSFERENCIA%20FONDO%20OPERATIVO%20NO.%20IV%2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"/>
      <sheetName val="30%"/>
      <sheetName val="IR17"/>
      <sheetName val="RELACION DE ORDEN DE COMPRA"/>
      <sheetName val="BALANCE"/>
      <sheetName val="LIBRO BANCO"/>
    </sheetNames>
    <sheetDataSet>
      <sheetData sheetId="0">
        <row r="6">
          <cell r="D6">
            <v>17595006</v>
          </cell>
          <cell r="E6">
            <v>44741</v>
          </cell>
        </row>
        <row r="7">
          <cell r="D7">
            <v>17595540</v>
          </cell>
          <cell r="E7">
            <v>44741</v>
          </cell>
        </row>
        <row r="8">
          <cell r="D8">
            <v>17595661</v>
          </cell>
          <cell r="E8">
            <v>44741</v>
          </cell>
        </row>
        <row r="9">
          <cell r="D9">
            <v>17595806</v>
          </cell>
          <cell r="E9">
            <v>44741</v>
          </cell>
        </row>
        <row r="10">
          <cell r="D10">
            <v>17595943</v>
          </cell>
          <cell r="E10">
            <v>44741</v>
          </cell>
        </row>
        <row r="11">
          <cell r="D11">
            <v>17617917</v>
          </cell>
          <cell r="E11">
            <v>44742</v>
          </cell>
        </row>
        <row r="12">
          <cell r="D12">
            <v>17596152</v>
          </cell>
          <cell r="E12">
            <v>44741</v>
          </cell>
        </row>
        <row r="13">
          <cell r="D13">
            <v>17596376</v>
          </cell>
          <cell r="E13">
            <v>44741</v>
          </cell>
        </row>
        <row r="14">
          <cell r="D14">
            <v>17618169</v>
          </cell>
          <cell r="E14">
            <v>44742</v>
          </cell>
        </row>
        <row r="15">
          <cell r="D15">
            <v>17618449</v>
          </cell>
          <cell r="E15">
            <v>44742</v>
          </cell>
        </row>
        <row r="16">
          <cell r="D16">
            <v>17618621</v>
          </cell>
          <cell r="E16">
            <v>44742</v>
          </cell>
        </row>
        <row r="17">
          <cell r="D17">
            <v>17596959</v>
          </cell>
          <cell r="E17">
            <v>44741</v>
          </cell>
        </row>
        <row r="18">
          <cell r="D18">
            <v>17618799</v>
          </cell>
        </row>
        <row r="19">
          <cell r="D19">
            <v>17597023</v>
          </cell>
          <cell r="E19">
            <v>44741</v>
          </cell>
        </row>
        <row r="20">
          <cell r="D20">
            <v>17597088</v>
          </cell>
          <cell r="E20">
            <v>44741</v>
          </cell>
        </row>
        <row r="21">
          <cell r="D21">
            <v>17621433</v>
          </cell>
          <cell r="E21">
            <v>44742</v>
          </cell>
        </row>
        <row r="22">
          <cell r="D22">
            <v>17597203</v>
          </cell>
          <cell r="E22">
            <v>44741</v>
          </cell>
        </row>
        <row r="23">
          <cell r="D23">
            <v>17597284</v>
          </cell>
          <cell r="E23">
            <v>44741</v>
          </cell>
        </row>
        <row r="24">
          <cell r="D24">
            <v>17597404</v>
          </cell>
        </row>
        <row r="25">
          <cell r="D25">
            <v>17621620</v>
          </cell>
        </row>
        <row r="26">
          <cell r="E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ANTICIPO FINANCIERO NO. IV</v>
          </cell>
        </row>
        <row r="8">
          <cell r="B8" t="str">
            <v>COMPAÑÍA DOMINICANA DE TELEFONOS, S. A.</v>
          </cell>
          <cell r="D8">
            <v>339748.5</v>
          </cell>
        </row>
        <row r="9">
          <cell r="B9" t="str">
            <v>WIND TELECOM, S. A.</v>
          </cell>
          <cell r="D9">
            <v>69135.62</v>
          </cell>
        </row>
        <row r="10">
          <cell r="B10" t="str">
            <v>SSP SERVISALUD PRIMIUM, S.R.L.</v>
          </cell>
          <cell r="D10">
            <v>384200</v>
          </cell>
        </row>
        <row r="11">
          <cell r="B11" t="str">
            <v>TROPIGAS DOMINICANA, S. R. L.</v>
          </cell>
          <cell r="D11">
            <v>63099</v>
          </cell>
        </row>
        <row r="12">
          <cell r="B12" t="str">
            <v>HAUSPITAL, S.R.L</v>
          </cell>
          <cell r="D12">
            <v>351500</v>
          </cell>
        </row>
        <row r="13">
          <cell r="B13" t="str">
            <v>INVERMATIC, S.R.L.</v>
          </cell>
          <cell r="D13">
            <v>481750</v>
          </cell>
        </row>
        <row r="14">
          <cell r="B14" t="str">
            <v xml:space="preserve">OSIRIS CORCINO VELOS </v>
          </cell>
          <cell r="D14">
            <v>288961.5</v>
          </cell>
        </row>
        <row r="15">
          <cell r="B15" t="str">
            <v>TEXMED MEDICAL, SRL</v>
          </cell>
          <cell r="D15">
            <v>325440</v>
          </cell>
        </row>
        <row r="16">
          <cell r="B16" t="str">
            <v>RAMISOL, SRL</v>
          </cell>
          <cell r="D16">
            <v>486618.5</v>
          </cell>
        </row>
        <row r="17">
          <cell r="B17" t="str">
            <v>GLOBAL MULTIPHARMA DOMINICANA SRL</v>
          </cell>
          <cell r="D17">
            <v>494000</v>
          </cell>
        </row>
        <row r="18">
          <cell r="B18" t="str">
            <v>AIR LIQUIDE DOMINICANA, SAS</v>
          </cell>
          <cell r="D18">
            <v>769282.2</v>
          </cell>
        </row>
        <row r="19">
          <cell r="B19" t="str">
            <v>LEROMED PHARMA, S.R.L.</v>
          </cell>
          <cell r="D19">
            <v>250800</v>
          </cell>
        </row>
        <row r="20">
          <cell r="B20" t="str">
            <v>BIO-NOVA, S. R. L.</v>
          </cell>
          <cell r="D20">
            <v>332679.39</v>
          </cell>
        </row>
        <row r="21">
          <cell r="B21" t="str">
            <v>VENTAS DIVERSAS FARMACEUTICAS, SRL</v>
          </cell>
          <cell r="D21">
            <v>618850</v>
          </cell>
        </row>
        <row r="22">
          <cell r="B22" t="str">
            <v>MINI FERRETERIA INVI-MOSA, S. R. L.</v>
          </cell>
          <cell r="D22">
            <v>417078.5</v>
          </cell>
        </row>
        <row r="23">
          <cell r="B23" t="str">
            <v>INVERSIONES AMALYS, SRL</v>
          </cell>
          <cell r="D23">
            <v>458574.12</v>
          </cell>
        </row>
        <row r="24">
          <cell r="B24" t="str">
            <v>FELICIA ANTONIA LOPEZ MATA</v>
          </cell>
          <cell r="D24">
            <v>748125</v>
          </cell>
        </row>
        <row r="25">
          <cell r="B25" t="str">
            <v>OSIRIS &amp; CO., S. A.</v>
          </cell>
          <cell r="D25">
            <v>592232</v>
          </cell>
        </row>
        <row r="26">
          <cell r="B26" t="str">
            <v>VENTAS FARMACEUTICAS, SRL</v>
          </cell>
          <cell r="D26">
            <v>530480</v>
          </cell>
        </row>
        <row r="27">
          <cell r="B27" t="str">
            <v>COLECTOR DE IMPUESTOS INTERNOS</v>
          </cell>
          <cell r="D27">
            <v>391230.49</v>
          </cell>
        </row>
        <row r="28">
          <cell r="B28" t="str">
            <v>BANRESERVAS</v>
          </cell>
          <cell r="D28">
            <v>12083.84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28" zoomScale="70" zoomScaleNormal="70" zoomScalePageLayoutView="85" workbookViewId="0">
      <selection activeCell="L38" sqref="L38"/>
    </sheetView>
  </sheetViews>
  <sheetFormatPr baseColWidth="10" defaultRowHeight="12.75" x14ac:dyDescent="0.2"/>
  <cols>
    <col min="1" max="1" width="5.42578125" style="1" customWidth="1"/>
    <col min="2" max="2" width="21" customWidth="1"/>
    <col min="3" max="3" width="25.85546875" customWidth="1"/>
    <col min="4" max="4" width="63.85546875" customWidth="1"/>
    <col min="5" max="5" width="18.7109375" customWidth="1"/>
    <col min="6" max="6" width="21.140625" style="42" customWidth="1"/>
    <col min="7" max="7" width="21.85546875" customWidth="1"/>
    <col min="8" max="8" width="14.28515625" customWidth="1"/>
    <col min="9" max="9" width="10.7109375" customWidth="1"/>
    <col min="10" max="10" width="10.85546875" customWidth="1"/>
  </cols>
  <sheetData>
    <row r="1" spans="1:19" ht="28.35" customHeight="1" x14ac:dyDescent="0.4">
      <c r="B1" s="46" t="s">
        <v>0</v>
      </c>
      <c r="C1" s="46"/>
      <c r="D1" s="46"/>
      <c r="E1" s="46"/>
      <c r="F1" s="46"/>
      <c r="G1" s="46"/>
      <c r="H1" s="2"/>
    </row>
    <row r="2" spans="1:19" ht="28.35" customHeight="1" x14ac:dyDescent="0.25">
      <c r="B2" s="47" t="s">
        <v>1</v>
      </c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R2" s="4"/>
      <c r="S2" s="4"/>
    </row>
    <row r="3" spans="1:19" ht="28.35" customHeight="1" x14ac:dyDescent="0.2">
      <c r="B3" s="48" t="s">
        <v>2</v>
      </c>
      <c r="C3" s="48"/>
      <c r="D3" s="48"/>
      <c r="E3" s="48"/>
      <c r="F3" s="48"/>
      <c r="G3" s="48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19" ht="28.35" customHeight="1" x14ac:dyDescent="0.25">
      <c r="A4" s="47" t="s">
        <v>3</v>
      </c>
      <c r="B4" s="47"/>
      <c r="C4" s="47"/>
      <c r="D4" s="47"/>
      <c r="E4" s="47"/>
      <c r="F4" s="47"/>
      <c r="G4" s="47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x14ac:dyDescent="0.25">
      <c r="B5" s="7" t="s">
        <v>4</v>
      </c>
      <c r="C5" s="8">
        <v>0</v>
      </c>
      <c r="D5" s="9" t="s">
        <v>5</v>
      </c>
      <c r="E5" s="10"/>
      <c r="F5" s="11"/>
      <c r="G5" s="12"/>
      <c r="H5" s="13"/>
      <c r="I5" s="4"/>
      <c r="J5" s="4"/>
      <c r="K5" s="4"/>
      <c r="L5" s="4"/>
      <c r="M5" s="4"/>
      <c r="N5" s="4"/>
      <c r="O5" s="4"/>
      <c r="P5" s="4"/>
    </row>
    <row r="6" spans="1:19" ht="28.15" customHeight="1" x14ac:dyDescent="0.25">
      <c r="B6" s="49" t="str">
        <f>[1]BALANCE!B5</f>
        <v>ANTICIPO FINANCIERO NO. IV</v>
      </c>
      <c r="C6" s="50"/>
      <c r="D6" s="50"/>
      <c r="E6" s="50"/>
      <c r="F6" s="50"/>
      <c r="G6" s="50"/>
    </row>
    <row r="7" spans="1:19" s="14" customFormat="1" ht="28.15" customHeight="1" x14ac:dyDescent="0.35">
      <c r="A7" s="51" t="s">
        <v>6</v>
      </c>
      <c r="B7" s="51"/>
      <c r="C7" s="51"/>
      <c r="D7" s="51"/>
      <c r="E7" s="52" t="s">
        <v>7</v>
      </c>
      <c r="F7" s="53"/>
      <c r="G7" s="54"/>
    </row>
    <row r="8" spans="1:19" ht="28.35" customHeight="1" x14ac:dyDescent="0.2">
      <c r="B8" s="15"/>
      <c r="C8" s="15"/>
      <c r="D8" s="4"/>
      <c r="E8" s="4"/>
      <c r="F8" s="1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6.25" customHeight="1" x14ac:dyDescent="0.25">
      <c r="B9" s="17"/>
      <c r="C9" s="18"/>
      <c r="D9" s="10"/>
      <c r="E9" s="19" t="s">
        <v>8</v>
      </c>
      <c r="F9" s="20" t="s">
        <v>9</v>
      </c>
      <c r="G9" s="21" t="s">
        <v>10</v>
      </c>
    </row>
    <row r="10" spans="1:19" ht="23.25" customHeight="1" x14ac:dyDescent="0.25">
      <c r="A10" s="15"/>
      <c r="B10" s="22"/>
      <c r="C10" s="10"/>
      <c r="D10" s="23" t="s">
        <v>11</v>
      </c>
      <c r="E10" s="24"/>
      <c r="F10" s="25"/>
      <c r="G10" s="26">
        <v>1366.47</v>
      </c>
      <c r="L10" s="27"/>
    </row>
    <row r="11" spans="1:19" ht="29.45" customHeight="1" x14ac:dyDescent="0.25">
      <c r="A11" s="28" t="s">
        <v>12</v>
      </c>
      <c r="B11" s="19" t="s">
        <v>13</v>
      </c>
      <c r="C11" s="29" t="s">
        <v>14</v>
      </c>
      <c r="D11" s="30" t="s">
        <v>15</v>
      </c>
      <c r="E11" s="31">
        <v>8405613.4700000007</v>
      </c>
      <c r="F11" s="32"/>
      <c r="G11" s="33">
        <f>G10+E11</f>
        <v>8406979.9400000013</v>
      </c>
    </row>
    <row r="12" spans="1:19" ht="38.25" customHeight="1" x14ac:dyDescent="0.25">
      <c r="A12" s="28">
        <v>1</v>
      </c>
      <c r="B12" s="34">
        <f>+'[1]DETALLADO DE CKS'!E6</f>
        <v>44741</v>
      </c>
      <c r="C12" s="35">
        <f>+'[1]DETALLADO DE CKS'!D6</f>
        <v>17595006</v>
      </c>
      <c r="D12" s="36" t="str">
        <f>[1]BALANCE!B8</f>
        <v>COMPAÑÍA DOMINICANA DE TELEFONOS, S. A.</v>
      </c>
      <c r="E12" s="37">
        <v>0</v>
      </c>
      <c r="F12" s="38">
        <f>+[1]BALANCE!D8</f>
        <v>339748.5</v>
      </c>
      <c r="G12" s="36">
        <f>G11-F12</f>
        <v>8067231.4400000013</v>
      </c>
    </row>
    <row r="13" spans="1:19" ht="38.25" customHeight="1" x14ac:dyDescent="0.25">
      <c r="A13" s="28">
        <v>2</v>
      </c>
      <c r="B13" s="34">
        <f>+'[1]DETALLADO DE CKS'!E7</f>
        <v>44741</v>
      </c>
      <c r="C13" s="35">
        <f>+'[1]DETALLADO DE CKS'!D7</f>
        <v>17595540</v>
      </c>
      <c r="D13" s="36" t="str">
        <f>[1]BALANCE!B9</f>
        <v>WIND TELECOM, S. A.</v>
      </c>
      <c r="E13" s="37">
        <v>0</v>
      </c>
      <c r="F13" s="38">
        <f>+[1]BALANCE!D9</f>
        <v>69135.62</v>
      </c>
      <c r="G13" s="36">
        <f t="shared" ref="G13:G31" si="0">G12-F13</f>
        <v>7998095.8200000012</v>
      </c>
    </row>
    <row r="14" spans="1:19" ht="38.25" customHeight="1" x14ac:dyDescent="0.25">
      <c r="A14" s="28">
        <v>3</v>
      </c>
      <c r="B14" s="34">
        <f>+'[1]DETALLADO DE CKS'!E8</f>
        <v>44741</v>
      </c>
      <c r="C14" s="35">
        <f>+'[1]DETALLADO DE CKS'!D8</f>
        <v>17595661</v>
      </c>
      <c r="D14" s="36" t="str">
        <f>[1]BALANCE!B10</f>
        <v>SSP SERVISALUD PRIMIUM, S.R.L.</v>
      </c>
      <c r="E14" s="37">
        <v>0</v>
      </c>
      <c r="F14" s="38">
        <f>+[1]BALANCE!D10</f>
        <v>384200</v>
      </c>
      <c r="G14" s="36">
        <f t="shared" si="0"/>
        <v>7613895.8200000012</v>
      </c>
    </row>
    <row r="15" spans="1:19" ht="38.25" customHeight="1" x14ac:dyDescent="0.25">
      <c r="A15" s="28">
        <v>4</v>
      </c>
      <c r="B15" s="34">
        <f>+'[1]DETALLADO DE CKS'!E9</f>
        <v>44741</v>
      </c>
      <c r="C15" s="35">
        <f>+'[1]DETALLADO DE CKS'!D9</f>
        <v>17595806</v>
      </c>
      <c r="D15" s="36" t="str">
        <f>[1]BALANCE!B11</f>
        <v>TROPIGAS DOMINICANA, S. R. L.</v>
      </c>
      <c r="E15" s="37">
        <v>0</v>
      </c>
      <c r="F15" s="38">
        <f>+[1]BALANCE!D11</f>
        <v>63099</v>
      </c>
      <c r="G15" s="36">
        <f t="shared" si="0"/>
        <v>7550796.8200000012</v>
      </c>
    </row>
    <row r="16" spans="1:19" ht="38.25" customHeight="1" x14ac:dyDescent="0.25">
      <c r="A16" s="28">
        <v>5</v>
      </c>
      <c r="B16" s="34">
        <f>+'[1]DETALLADO DE CKS'!E10</f>
        <v>44741</v>
      </c>
      <c r="C16" s="35">
        <f>+'[1]DETALLADO DE CKS'!D10</f>
        <v>17595943</v>
      </c>
      <c r="D16" s="36" t="str">
        <f>[1]BALANCE!B12</f>
        <v>HAUSPITAL, S.R.L</v>
      </c>
      <c r="E16" s="37">
        <v>0</v>
      </c>
      <c r="F16" s="38">
        <f>+[1]BALANCE!D12</f>
        <v>351500</v>
      </c>
      <c r="G16" s="36">
        <f t="shared" si="0"/>
        <v>7199296.8200000012</v>
      </c>
    </row>
    <row r="17" spans="1:7" ht="38.25" customHeight="1" x14ac:dyDescent="0.25">
      <c r="A17" s="28">
        <v>6</v>
      </c>
      <c r="B17" s="34">
        <f>+'[1]DETALLADO DE CKS'!E11</f>
        <v>44742</v>
      </c>
      <c r="C17" s="35">
        <f>+'[1]DETALLADO DE CKS'!D11</f>
        <v>17617917</v>
      </c>
      <c r="D17" s="36" t="str">
        <f>[1]BALANCE!B13</f>
        <v>INVERMATIC, S.R.L.</v>
      </c>
      <c r="E17" s="37">
        <v>0</v>
      </c>
      <c r="F17" s="38">
        <f>+[1]BALANCE!D13</f>
        <v>481750</v>
      </c>
      <c r="G17" s="36">
        <f t="shared" si="0"/>
        <v>6717546.8200000012</v>
      </c>
    </row>
    <row r="18" spans="1:7" ht="38.25" customHeight="1" x14ac:dyDescent="0.25">
      <c r="A18" s="28">
        <v>7</v>
      </c>
      <c r="B18" s="34">
        <f>+'[1]DETALLADO DE CKS'!E12</f>
        <v>44741</v>
      </c>
      <c r="C18" s="35">
        <f>+'[1]DETALLADO DE CKS'!D12</f>
        <v>17596152</v>
      </c>
      <c r="D18" s="36" t="str">
        <f>[1]BALANCE!B14</f>
        <v xml:space="preserve">OSIRIS CORCINO VELOS </v>
      </c>
      <c r="E18" s="37">
        <v>0</v>
      </c>
      <c r="F18" s="38">
        <f>+[1]BALANCE!D14</f>
        <v>288961.5</v>
      </c>
      <c r="G18" s="36">
        <f t="shared" si="0"/>
        <v>6428585.3200000012</v>
      </c>
    </row>
    <row r="19" spans="1:7" ht="38.25" customHeight="1" x14ac:dyDescent="0.25">
      <c r="A19" s="28">
        <v>8</v>
      </c>
      <c r="B19" s="34">
        <f>+'[1]DETALLADO DE CKS'!E13</f>
        <v>44741</v>
      </c>
      <c r="C19" s="35">
        <f>+'[1]DETALLADO DE CKS'!D13</f>
        <v>17596376</v>
      </c>
      <c r="D19" s="36" t="str">
        <f>[1]BALANCE!B15</f>
        <v>TEXMED MEDICAL, SRL</v>
      </c>
      <c r="E19" s="37">
        <v>0</v>
      </c>
      <c r="F19" s="38">
        <f>+[1]BALANCE!D15</f>
        <v>325440</v>
      </c>
      <c r="G19" s="36">
        <f t="shared" si="0"/>
        <v>6103145.3200000012</v>
      </c>
    </row>
    <row r="20" spans="1:7" ht="38.25" customHeight="1" x14ac:dyDescent="0.25">
      <c r="A20" s="28">
        <v>9</v>
      </c>
      <c r="B20" s="34">
        <f>+'[1]DETALLADO DE CKS'!E14</f>
        <v>44742</v>
      </c>
      <c r="C20" s="35">
        <f>+'[1]DETALLADO DE CKS'!D14</f>
        <v>17618169</v>
      </c>
      <c r="D20" s="36" t="str">
        <f>[1]BALANCE!B16</f>
        <v>RAMISOL, SRL</v>
      </c>
      <c r="E20" s="37">
        <v>0</v>
      </c>
      <c r="F20" s="38">
        <f>+[1]BALANCE!D16</f>
        <v>486618.5</v>
      </c>
      <c r="G20" s="36">
        <f t="shared" si="0"/>
        <v>5616526.8200000012</v>
      </c>
    </row>
    <row r="21" spans="1:7" ht="38.25" customHeight="1" x14ac:dyDescent="0.25">
      <c r="A21" s="28">
        <v>10</v>
      </c>
      <c r="B21" s="34">
        <f>+'[1]DETALLADO DE CKS'!E15</f>
        <v>44742</v>
      </c>
      <c r="C21" s="35">
        <f>+'[1]DETALLADO DE CKS'!D15</f>
        <v>17618449</v>
      </c>
      <c r="D21" s="36" t="str">
        <f>[1]BALANCE!B17</f>
        <v>GLOBAL MULTIPHARMA DOMINICANA SRL</v>
      </c>
      <c r="E21" s="37">
        <v>0</v>
      </c>
      <c r="F21" s="38">
        <f>+[1]BALANCE!D17</f>
        <v>494000</v>
      </c>
      <c r="G21" s="36">
        <f t="shared" si="0"/>
        <v>5122526.8200000012</v>
      </c>
    </row>
    <row r="22" spans="1:7" ht="38.25" customHeight="1" x14ac:dyDescent="0.25">
      <c r="A22" s="28">
        <v>11</v>
      </c>
      <c r="B22" s="34">
        <f>+'[1]DETALLADO DE CKS'!E16</f>
        <v>44742</v>
      </c>
      <c r="C22" s="35">
        <f>+'[1]DETALLADO DE CKS'!D16</f>
        <v>17618621</v>
      </c>
      <c r="D22" s="36" t="str">
        <f>[1]BALANCE!B18</f>
        <v>AIR LIQUIDE DOMINICANA, SAS</v>
      </c>
      <c r="E22" s="37">
        <v>0</v>
      </c>
      <c r="F22" s="38">
        <f>+[1]BALANCE!D18</f>
        <v>769282.2</v>
      </c>
      <c r="G22" s="36">
        <f t="shared" si="0"/>
        <v>4353244.620000001</v>
      </c>
    </row>
    <row r="23" spans="1:7" ht="38.25" customHeight="1" x14ac:dyDescent="0.25">
      <c r="A23" s="28">
        <v>12</v>
      </c>
      <c r="B23" s="34">
        <f>+'[1]DETALLADO DE CKS'!E17</f>
        <v>44741</v>
      </c>
      <c r="C23" s="35">
        <f>+'[1]DETALLADO DE CKS'!D17</f>
        <v>17596959</v>
      </c>
      <c r="D23" s="36" t="str">
        <f>[1]BALANCE!B19</f>
        <v>LEROMED PHARMA, S.R.L.</v>
      </c>
      <c r="E23" s="37">
        <v>0</v>
      </c>
      <c r="F23" s="38">
        <f>+[1]BALANCE!D19</f>
        <v>250800</v>
      </c>
      <c r="G23" s="36">
        <f t="shared" si="0"/>
        <v>4102444.620000001</v>
      </c>
    </row>
    <row r="24" spans="1:7" ht="38.25" customHeight="1" x14ac:dyDescent="0.25">
      <c r="A24" s="28">
        <v>13</v>
      </c>
      <c r="B24" s="34">
        <v>44742</v>
      </c>
      <c r="C24" s="35">
        <f>+'[1]DETALLADO DE CKS'!D18</f>
        <v>17618799</v>
      </c>
      <c r="D24" s="36" t="str">
        <f>[1]BALANCE!B20</f>
        <v>BIO-NOVA, S. R. L.</v>
      </c>
      <c r="E24" s="37">
        <v>0</v>
      </c>
      <c r="F24" s="38">
        <f>+[1]BALANCE!D20</f>
        <v>332679.39</v>
      </c>
      <c r="G24" s="36">
        <f t="shared" si="0"/>
        <v>3769765.2300000009</v>
      </c>
    </row>
    <row r="25" spans="1:7" ht="38.25" customHeight="1" x14ac:dyDescent="0.25">
      <c r="A25" s="28">
        <v>14</v>
      </c>
      <c r="B25" s="34">
        <f>+'[1]DETALLADO DE CKS'!E19</f>
        <v>44741</v>
      </c>
      <c r="C25" s="35">
        <f>+'[1]DETALLADO DE CKS'!D19</f>
        <v>17597023</v>
      </c>
      <c r="D25" s="36" t="str">
        <f>[1]BALANCE!B21</f>
        <v>VENTAS DIVERSAS FARMACEUTICAS, SRL</v>
      </c>
      <c r="E25" s="37">
        <v>0</v>
      </c>
      <c r="F25" s="38">
        <f>+[1]BALANCE!D21</f>
        <v>618850</v>
      </c>
      <c r="G25" s="36">
        <f t="shared" si="0"/>
        <v>3150915.2300000009</v>
      </c>
    </row>
    <row r="26" spans="1:7" ht="38.25" customHeight="1" x14ac:dyDescent="0.25">
      <c r="A26" s="28">
        <v>15</v>
      </c>
      <c r="B26" s="34">
        <f>+'[1]DETALLADO DE CKS'!E20</f>
        <v>44741</v>
      </c>
      <c r="C26" s="35">
        <f>+'[1]DETALLADO DE CKS'!D20</f>
        <v>17597088</v>
      </c>
      <c r="D26" s="36" t="str">
        <f>[1]BALANCE!B22</f>
        <v>MINI FERRETERIA INVI-MOSA, S. R. L.</v>
      </c>
      <c r="E26" s="37">
        <v>0</v>
      </c>
      <c r="F26" s="38">
        <f>+[1]BALANCE!D22</f>
        <v>417078.5</v>
      </c>
      <c r="G26" s="36">
        <f t="shared" si="0"/>
        <v>2733836.7300000009</v>
      </c>
    </row>
    <row r="27" spans="1:7" ht="38.25" customHeight="1" x14ac:dyDescent="0.25">
      <c r="A27" s="28">
        <v>16</v>
      </c>
      <c r="B27" s="34">
        <f>+'[1]DETALLADO DE CKS'!E21</f>
        <v>44742</v>
      </c>
      <c r="C27" s="35">
        <f>+'[1]DETALLADO DE CKS'!D21</f>
        <v>17621433</v>
      </c>
      <c r="D27" s="36" t="str">
        <f>[1]BALANCE!B23</f>
        <v>INVERSIONES AMALYS, SRL</v>
      </c>
      <c r="E27" s="37">
        <v>0</v>
      </c>
      <c r="F27" s="38">
        <f>+[1]BALANCE!D23</f>
        <v>458574.12</v>
      </c>
      <c r="G27" s="36">
        <f t="shared" si="0"/>
        <v>2275262.6100000008</v>
      </c>
    </row>
    <row r="28" spans="1:7" ht="38.25" customHeight="1" x14ac:dyDescent="0.25">
      <c r="A28" s="28">
        <v>17</v>
      </c>
      <c r="B28" s="34">
        <f>+'[1]DETALLADO DE CKS'!E22</f>
        <v>44741</v>
      </c>
      <c r="C28" s="35">
        <f>+'[1]DETALLADO DE CKS'!D22</f>
        <v>17597203</v>
      </c>
      <c r="D28" s="36" t="str">
        <f>[1]BALANCE!B24</f>
        <v>FELICIA ANTONIA LOPEZ MATA</v>
      </c>
      <c r="E28" s="37">
        <v>0</v>
      </c>
      <c r="F28" s="38">
        <f>+[1]BALANCE!D24</f>
        <v>748125</v>
      </c>
      <c r="G28" s="36">
        <f t="shared" si="0"/>
        <v>1527137.6100000008</v>
      </c>
    </row>
    <row r="29" spans="1:7" ht="38.25" customHeight="1" x14ac:dyDescent="0.25">
      <c r="A29" s="28">
        <v>18</v>
      </c>
      <c r="B29" s="34">
        <f>+'[1]DETALLADO DE CKS'!E23</f>
        <v>44741</v>
      </c>
      <c r="C29" s="35">
        <f>+'[1]DETALLADO DE CKS'!D23</f>
        <v>17597284</v>
      </c>
      <c r="D29" s="36" t="str">
        <f>[1]BALANCE!B25</f>
        <v>OSIRIS &amp; CO., S. A.</v>
      </c>
      <c r="E29" s="37">
        <v>0</v>
      </c>
      <c r="F29" s="38">
        <f>+[1]BALANCE!D25</f>
        <v>592232</v>
      </c>
      <c r="G29" s="36">
        <f t="shared" si="0"/>
        <v>934905.6100000008</v>
      </c>
    </row>
    <row r="30" spans="1:7" ht="38.25" customHeight="1" x14ac:dyDescent="0.25">
      <c r="A30" s="28">
        <v>19</v>
      </c>
      <c r="B30" s="34">
        <v>44741</v>
      </c>
      <c r="C30" s="35">
        <f>+'[1]DETALLADO DE CKS'!D24</f>
        <v>17597404</v>
      </c>
      <c r="D30" s="36" t="str">
        <f>[1]BALANCE!B26</f>
        <v>VENTAS FARMACEUTICAS, SRL</v>
      </c>
      <c r="E30" s="37">
        <v>0</v>
      </c>
      <c r="F30" s="38">
        <f>+[1]BALANCE!D26</f>
        <v>530480</v>
      </c>
      <c r="G30" s="36">
        <f t="shared" si="0"/>
        <v>404425.6100000008</v>
      </c>
    </row>
    <row r="31" spans="1:7" ht="38.25" customHeight="1" x14ac:dyDescent="0.25">
      <c r="A31" s="28">
        <v>20</v>
      </c>
      <c r="B31" s="34">
        <v>0</v>
      </c>
      <c r="C31" s="35">
        <f>+'[1]DETALLADO DE CKS'!D25</f>
        <v>17621620</v>
      </c>
      <c r="D31" s="36" t="str">
        <f>[1]BALANCE!B27</f>
        <v>COLECTOR DE IMPUESTOS INTERNOS</v>
      </c>
      <c r="E31" s="37">
        <v>0</v>
      </c>
      <c r="F31" s="38">
        <f>+[1]BALANCE!D27</f>
        <v>391230.49</v>
      </c>
      <c r="G31" s="36">
        <f t="shared" si="0"/>
        <v>13195.12000000081</v>
      </c>
    </row>
    <row r="32" spans="1:7" ht="38.25" customHeight="1" x14ac:dyDescent="0.25">
      <c r="A32" s="28">
        <v>21</v>
      </c>
      <c r="B32" s="34">
        <f>+'[1]DETALLADO DE CKS'!E26</f>
        <v>0</v>
      </c>
      <c r="C32" s="35">
        <f>+'[1]DETALLADO DE CKS'!D26</f>
        <v>0</v>
      </c>
      <c r="D32" s="36" t="str">
        <f>[1]BALANCE!B28</f>
        <v>BANRESERVAS</v>
      </c>
      <c r="E32" s="37">
        <v>0</v>
      </c>
      <c r="F32" s="38">
        <f>+[1]BALANCE!D28</f>
        <v>12083.84</v>
      </c>
      <c r="G32" s="36">
        <f>G31-F32</f>
        <v>1111.2800000008101</v>
      </c>
    </row>
    <row r="33" spans="1:19" ht="30" customHeight="1" x14ac:dyDescent="0.25">
      <c r="A33" s="56" t="s">
        <v>16</v>
      </c>
      <c r="B33" s="56"/>
      <c r="C33" s="57"/>
      <c r="D33" s="41"/>
      <c r="E33" s="58"/>
      <c r="F33" s="40">
        <f>SUM(F12:F32)</f>
        <v>8405868.6600000001</v>
      </c>
      <c r="G33" s="59">
        <f>G32</f>
        <v>1111.2800000008101</v>
      </c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30" customHeight="1" x14ac:dyDescent="0.2">
      <c r="A34" s="60"/>
      <c r="B34" s="41"/>
      <c r="C34" s="41"/>
      <c r="D34" s="41" t="s">
        <v>17</v>
      </c>
      <c r="E34" s="41"/>
      <c r="F34" s="41"/>
      <c r="G34" s="40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30" customHeight="1" x14ac:dyDescent="0.2">
      <c r="A35" s="60"/>
      <c r="B35" s="42"/>
      <c r="C35" s="42"/>
      <c r="D35" s="42"/>
      <c r="E35" s="42"/>
      <c r="G35" s="43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customHeight="1" x14ac:dyDescent="0.2">
      <c r="A36" s="60"/>
      <c r="B36" s="42"/>
      <c r="C36" s="42"/>
      <c r="D36" s="42"/>
      <c r="E36" s="42"/>
      <c r="G36" s="43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30" customHeight="1" x14ac:dyDescent="0.2">
      <c r="A37" s="60"/>
      <c r="B37" s="42"/>
      <c r="C37" s="42"/>
      <c r="D37" s="42"/>
      <c r="E37" s="42"/>
      <c r="G37" s="43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customHeight="1" x14ac:dyDescent="0.2">
      <c r="A38" s="60"/>
      <c r="B38" s="42"/>
      <c r="C38" s="42"/>
      <c r="D38" s="42"/>
      <c r="E38" s="42"/>
      <c r="F38" s="43"/>
      <c r="G38" s="42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.25" x14ac:dyDescent="0.2">
      <c r="A39" s="60"/>
      <c r="B39" s="61" t="s">
        <v>18</v>
      </c>
      <c r="C39" s="61"/>
      <c r="D39" s="62"/>
      <c r="E39" s="61" t="s">
        <v>19</v>
      </c>
      <c r="F39" s="61"/>
      <c r="G39" s="61"/>
      <c r="H39" s="44"/>
      <c r="I39" s="44"/>
      <c r="J39" s="44"/>
    </row>
    <row r="40" spans="1:19" ht="15" x14ac:dyDescent="0.2">
      <c r="A40" s="60"/>
      <c r="B40" s="63" t="s">
        <v>20</v>
      </c>
      <c r="C40" s="63"/>
      <c r="D40" s="64"/>
      <c r="E40" s="65" t="s">
        <v>21</v>
      </c>
      <c r="F40" s="65"/>
      <c r="G40" s="65"/>
      <c r="H40" s="45"/>
      <c r="I40" s="45"/>
      <c r="J40" s="45"/>
    </row>
    <row r="41" spans="1:19" ht="30" customHeight="1" x14ac:dyDescent="0.2">
      <c r="A41" s="60"/>
      <c r="B41" s="55"/>
      <c r="C41" s="55"/>
      <c r="D41" s="55"/>
      <c r="E41" s="55"/>
      <c r="F41" s="55"/>
      <c r="G41" s="55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30" customHeight="1" x14ac:dyDescent="0.2">
      <c r="A42" s="60"/>
      <c r="B42" s="41"/>
      <c r="C42" s="41"/>
      <c r="D42" s="41"/>
      <c r="E42" s="41"/>
      <c r="F42" s="41"/>
      <c r="G42" s="41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0" customHeight="1" x14ac:dyDescent="0.2">
      <c r="B43" s="39"/>
      <c r="C43" s="39"/>
      <c r="D43" s="39"/>
      <c r="E43" s="39"/>
      <c r="F43" s="41"/>
      <c r="G43" s="39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12">
    <mergeCell ref="A7:D7"/>
    <mergeCell ref="E7:G7"/>
    <mergeCell ref="B1:G1"/>
    <mergeCell ref="B2:G2"/>
    <mergeCell ref="B3:G3"/>
    <mergeCell ref="A4:G4"/>
    <mergeCell ref="B6:G6"/>
    <mergeCell ref="A33:B33"/>
    <mergeCell ref="B39:C39"/>
    <mergeCell ref="E39:G39"/>
    <mergeCell ref="B40:C40"/>
    <mergeCell ref="E40:G40"/>
  </mergeCells>
  <printOptions horizontalCentered="1"/>
  <pageMargins left="0.46685606060606061" right="0.25" top="0.75" bottom="0.75" header="0.3" footer="0.3"/>
  <pageSetup scale="50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BANCO</vt:lpstr>
      <vt:lpstr>'LIBRO BANCO'!Área_de_impresión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Silverio</dc:creator>
  <cp:lastModifiedBy>ORTOPEDIA EM DARIO C</cp:lastModifiedBy>
  <cp:lastPrinted>2022-08-02T15:05:00Z</cp:lastPrinted>
  <dcterms:created xsi:type="dcterms:W3CDTF">2022-07-01T12:00:39Z</dcterms:created>
  <dcterms:modified xsi:type="dcterms:W3CDTF">2022-08-02T15:05:15Z</dcterms:modified>
</cp:coreProperties>
</file>