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9285"/>
  </bookViews>
  <sheets>
    <sheet name="ESF SNS " sheetId="1" r:id="rId1"/>
  </sheets>
  <externalReferences>
    <externalReference r:id="rId2"/>
  </externalReferences>
  <definedNames>
    <definedName name="_xlnm.Print_Area" localSheetId="0">'ESF SNS '!$B$1:$I$82</definedName>
  </definedNames>
  <calcPr calcId="144525"/>
</workbook>
</file>

<file path=xl/calcChain.xml><?xml version="1.0" encoding="utf-8"?>
<calcChain xmlns="http://schemas.openxmlformats.org/spreadsheetml/2006/main">
  <c r="F62" i="1" l="1"/>
  <c r="F64" i="1" s="1"/>
  <c r="F61" i="1"/>
  <c r="F55" i="1"/>
  <c r="F53" i="1"/>
  <c r="F49" i="1"/>
  <c r="H45" i="1"/>
  <c r="H56" i="1" s="1"/>
  <c r="H66" i="1" s="1"/>
  <c r="F42" i="1"/>
  <c r="F40" i="1"/>
  <c r="F37" i="1"/>
  <c r="F45" i="1" s="1"/>
  <c r="F56" i="1" s="1"/>
  <c r="F66" i="1" s="1"/>
  <c r="H30" i="1"/>
  <c r="H32" i="1" s="1"/>
  <c r="F30" i="1"/>
  <c r="F32" i="1" s="1"/>
  <c r="K33" i="1" s="1"/>
  <c r="F27" i="1"/>
  <c r="H20" i="1"/>
  <c r="F17" i="1"/>
  <c r="F16" i="1"/>
  <c r="F20" i="1" s="1"/>
  <c r="F13" i="1"/>
</calcChain>
</file>

<file path=xl/sharedStrings.xml><?xml version="1.0" encoding="utf-8"?>
<sst xmlns="http://schemas.openxmlformats.org/spreadsheetml/2006/main" count="102" uniqueCount="96">
  <si>
    <t>Estado de Situación Financiera</t>
  </si>
  <si>
    <t>Del ejercicio terminado al 31 de Mayo 2026</t>
  </si>
  <si>
    <t>(Valores en RD$)</t>
  </si>
  <si>
    <t>Mapeo</t>
  </si>
  <si>
    <t>º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</si>
  <si>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</si>
  <si>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</si>
  <si>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</si>
  <si>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</si>
  <si>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</si>
  <si>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</si>
  <si>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</si>
  <si>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</si>
  <si>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</si>
  <si>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</si>
  <si>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</si>
  <si>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</si>
  <si>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</si>
  <si>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</si>
  <si>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</si>
  <si>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</si>
  <si>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</si>
  <si>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</si>
  <si>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</si>
  <si>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</si>
  <si>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</si>
  <si>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</si>
  <si>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</si>
  <si>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</si>
  <si>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</si>
  <si>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</si>
  <si>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</si>
  <si>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</si>
  <si>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</si>
  <si>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</si>
  <si>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</si>
  <si>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</si>
  <si>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</si>
  <si>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</si>
  <si>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</si>
  <si>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</si>
  <si>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</si>
  <si>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</si>
  <si>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</si>
  <si>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</si>
  <si>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</si>
  <si>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</si>
  <si>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</si>
  <si>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</si>
  <si>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</si>
  <si>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</si>
  <si>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</si>
  <si>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</si>
  <si>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</si>
  <si>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</si>
  <si>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</si>
  <si>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</si>
  <si>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</si>
  <si>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</si>
  <si>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</si>
  <si>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</si>
  <si>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</si>
  <si>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</si>
  <si>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</si>
  <si>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</si>
  <si>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</si>
  <si>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</si>
  <si>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</si>
  <si>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</si>
  <si>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</si>
  <si>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</si>
  <si>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</si>
  <si>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</si>
  <si>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</si>
  <si>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</si>
  <si>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</si>
  <si>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</si>
  <si>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</si>
  <si>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</si>
  <si>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</si>
  <si>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</si>
  <si>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</si>
  <si>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</si>
  <si>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</si>
  <si>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</si>
  <si>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</si>
  <si>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</si>
  <si>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</si>
  <si>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Licda. Rafaela Montero</t>
  </si>
  <si>
    <t xml:space="preserve">    Licda Yuliana Yasiris Nuñez</t>
  </si>
  <si>
    <t>Licda. Mildred Castillo</t>
  </si>
  <si>
    <t xml:space="preserve">  Enc. Dpto. Contabilidad</t>
  </si>
  <si>
    <t xml:space="preserve">          Director General</t>
  </si>
  <si>
    <t xml:space="preserve"> Enc. De Dpto. Administrativa y Financiera</t>
  </si>
  <si>
    <t xml:space="preserve">                        Dr. Andy B. De Leon V.</t>
  </si>
  <si>
    <t xml:space="preserve">                       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</si>
</sst>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_);_(@_)"/>
    <numFmt numFmtId="166" formatCode="_-* #,##0.00\ _P_t_s_-;\-* #,##0.00\ _P_t_s_-;_-* &quot;-&quot;??\ _P_t_s_-;_-@_-"/>
    <numFmt numFmtId="167" formatCode="_(&quot;RD$&quot;* #,##0.00_);_(&quot;RD$&quot;* \(#,##0.00\);_(&quot;RD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2" fillId="0" borderId="0"/>
    <xf numFmtId="0" fontId="1" fillId="0" borderId="0"/>
    <xf numFmtId="0" fontId="3" fillId="0" borderId="0"/>
    <xf numFmtId="0" fontId="13" fillId="0" borderId="0"/>
    <xf numFmtId="0" fontId="13" fillId="0" borderId="0"/>
  </cellStyleXfs>
  <cellXfs count="83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4" fontId="2" fillId="2" borderId="0" xfId="1" applyFont="1" applyFill="1" applyAlignment="1">
      <alignment vertical="center"/>
    </xf>
    <xf numFmtId="49" fontId="0" fillId="0" borderId="0" xfId="0" applyNumberFormat="1" applyBorder="1" applyAlignment="1">
      <alignment vertical="center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0" fillId="0" borderId="0" xfId="0" applyBorder="1" applyAlignment="1">
      <alignment vertical="center"/>
    </xf>
    <xf numFmtId="0" fontId="4" fillId="3" borderId="1" xfId="2" applyFont="1" applyFill="1" applyBorder="1" applyAlignment="1">
      <alignment horizontal="center"/>
    </xf>
    <xf numFmtId="0" fontId="4" fillId="3" borderId="2" xfId="2" applyFont="1" applyFill="1" applyBorder="1" applyAlignment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4" fontId="8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164" fontId="6" fillId="2" borderId="0" xfId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164" fontId="2" fillId="0" borderId="0" xfId="1" applyFont="1" applyFill="1" applyAlignment="1">
      <alignment vertical="center"/>
    </xf>
    <xf numFmtId="165" fontId="2" fillId="2" borderId="0" xfId="0" applyNumberFormat="1" applyFont="1" applyFill="1" applyAlignment="1">
      <alignment horizontal="left" vertical="center"/>
    </xf>
    <xf numFmtId="165" fontId="2" fillId="2" borderId="0" xfId="0" applyNumberFormat="1" applyFont="1" applyFill="1" applyAlignment="1">
      <alignment vertical="center"/>
    </xf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164" fontId="2" fillId="0" borderId="0" xfId="1" applyFont="1" applyFill="1" applyAlignment="1"/>
    <xf numFmtId="165" fontId="2" fillId="2" borderId="0" xfId="0" applyNumberFormat="1" applyFont="1" applyFill="1" applyAlignment="1">
      <alignment horizontal="left" vertical="center" indent="5"/>
    </xf>
    <xf numFmtId="165" fontId="2" fillId="2" borderId="0" xfId="0" applyNumberFormat="1" applyFont="1" applyFill="1" applyAlignment="1"/>
    <xf numFmtId="164" fontId="2" fillId="0" borderId="0" xfId="1" applyFont="1"/>
    <xf numFmtId="164" fontId="2" fillId="0" borderId="0" xfId="1" applyFont="1" applyFill="1" applyAlignment="1">
      <alignment horizontal="right"/>
    </xf>
    <xf numFmtId="165" fontId="2" fillId="2" borderId="0" xfId="0" applyNumberFormat="1" applyFont="1" applyFill="1" applyBorder="1" applyAlignment="1">
      <alignment horizontal="left" vertical="center" indent="5"/>
    </xf>
    <xf numFmtId="165" fontId="2" fillId="2" borderId="0" xfId="0" applyNumberFormat="1" applyFont="1" applyFill="1" applyBorder="1" applyAlignment="1"/>
    <xf numFmtId="0" fontId="2" fillId="0" borderId="0" xfId="0" applyFont="1" applyBorder="1"/>
    <xf numFmtId="164" fontId="2" fillId="0" borderId="3" xfId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vertical="center"/>
    </xf>
    <xf numFmtId="164" fontId="2" fillId="0" borderId="0" xfId="1" applyFont="1" applyFill="1" applyBorder="1" applyAlignment="1"/>
    <xf numFmtId="0" fontId="9" fillId="0" borderId="0" xfId="0" applyFont="1" applyBorder="1"/>
    <xf numFmtId="164" fontId="2" fillId="0" borderId="3" xfId="1" applyFont="1" applyFill="1" applyBorder="1" applyAlignment="1"/>
    <xf numFmtId="165" fontId="2" fillId="2" borderId="3" xfId="0" applyNumberFormat="1" applyFont="1" applyFill="1" applyBorder="1" applyAlignment="1"/>
    <xf numFmtId="164" fontId="6" fillId="0" borderId="3" xfId="1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2" borderId="0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43" fontId="2" fillId="0" borderId="0" xfId="0" applyNumberFormat="1" applyFont="1"/>
    <xf numFmtId="4" fontId="0" fillId="0" borderId="0" xfId="0" applyNumberFormat="1" applyAlignment="1">
      <alignment vertical="center"/>
    </xf>
    <xf numFmtId="164" fontId="2" fillId="0" borderId="0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" fontId="0" fillId="0" borderId="0" xfId="0" applyNumberFormat="1"/>
    <xf numFmtId="164" fontId="6" fillId="4" borderId="4" xfId="1" applyFont="1" applyFill="1" applyBorder="1" applyAlignment="1">
      <alignment vertical="center"/>
    </xf>
    <xf numFmtId="165" fontId="10" fillId="2" borderId="0" xfId="0" applyNumberFormat="1" applyFont="1" applyFill="1" applyBorder="1" applyAlignment="1">
      <alignment horizontal="left" vertical="center"/>
    </xf>
    <xf numFmtId="165" fontId="6" fillId="2" borderId="4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0" fillId="4" borderId="0" xfId="0" applyNumberFormat="1" applyFill="1" applyAlignment="1">
      <alignment vertical="center"/>
    </xf>
    <xf numFmtId="164" fontId="0" fillId="0" borderId="0" xfId="0" applyNumberFormat="1"/>
    <xf numFmtId="164" fontId="0" fillId="0" borderId="0" xfId="1" applyFont="1" applyAlignment="1">
      <alignment vertical="center"/>
    </xf>
    <xf numFmtId="164" fontId="2" fillId="0" borderId="0" xfId="1" applyFont="1" applyFill="1" applyAlignment="1">
      <alignment horizontal="left" vertical="center"/>
    </xf>
    <xf numFmtId="165" fontId="2" fillId="2" borderId="0" xfId="0" applyNumberFormat="1" applyFont="1" applyFill="1"/>
    <xf numFmtId="164" fontId="2" fillId="0" borderId="0" xfId="0" applyNumberFormat="1" applyFont="1"/>
    <xf numFmtId="0" fontId="6" fillId="2" borderId="0" xfId="0" applyFont="1" applyFill="1" applyAlignment="1">
      <alignment horizontal="left" vertical="top"/>
    </xf>
    <xf numFmtId="164" fontId="2" fillId="0" borderId="0" xfId="1" applyFont="1" applyFill="1"/>
    <xf numFmtId="164" fontId="2" fillId="2" borderId="0" xfId="1" applyFont="1" applyFill="1" applyAlignment="1"/>
    <xf numFmtId="164" fontId="2" fillId="2" borderId="3" xfId="1" applyFont="1" applyFill="1" applyBorder="1" applyAlignment="1"/>
    <xf numFmtId="164" fontId="6" fillId="2" borderId="3" xfId="1" applyFont="1" applyFill="1" applyBorder="1" applyAlignment="1">
      <alignment vertical="center"/>
    </xf>
    <xf numFmtId="164" fontId="6" fillId="2" borderId="0" xfId="1" applyFont="1" applyFill="1" applyBorder="1" applyAlignment="1">
      <alignment vertical="center"/>
    </xf>
    <xf numFmtId="164" fontId="2" fillId="2" borderId="0" xfId="1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165" fontId="2" fillId="2" borderId="3" xfId="0" applyNumberFormat="1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39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64" fontId="6" fillId="2" borderId="0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vertical="center"/>
    </xf>
  </cellXfs>
  <cellStyles count="17">
    <cellStyle name="Millares" xfId="1" builtinId="3"/>
    <cellStyle name="Millares 2" xfId="3"/>
    <cellStyle name="Millares 2 2" xfId="4"/>
    <cellStyle name="Millares 2 3" xfId="5"/>
    <cellStyle name="Millares 3" xfId="6"/>
    <cellStyle name="Millares 3 2" xfId="7"/>
    <cellStyle name="Millares 4" xfId="8"/>
    <cellStyle name="Millares 5" xfId="9"/>
    <cellStyle name="Moneda 2" xfId="10"/>
    <cellStyle name="Moneda 2 2" xfId="11"/>
    <cellStyle name="Normal" xfId="0" builtinId="0"/>
    <cellStyle name="Normal 2" xfId="12"/>
    <cellStyle name="Normal 2 2" xfId="2"/>
    <cellStyle name="Normal 2 2 2" xfId="13"/>
    <cellStyle name="Normal 3" xfId="14"/>
    <cellStyle name="Normal 4" xfId="15"/>
    <cellStyle name="Normal 5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S%202026/ESTADOS%20FINANC.%20%20MES%20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  <sheetName val="Pasivo Contingente"/>
      <sheetName val="Hoja1"/>
    </sheetNames>
    <sheetDataSet>
      <sheetData sheetId="0"/>
      <sheetData sheetId="1">
        <row r="31">
          <cell r="F31">
            <v>-175592552.83000001</v>
          </cell>
        </row>
      </sheetData>
      <sheetData sheetId="2"/>
      <sheetData sheetId="3"/>
      <sheetData sheetId="4">
        <row r="40">
          <cell r="C40">
            <v>72269685.789999992</v>
          </cell>
        </row>
      </sheetData>
      <sheetData sheetId="5">
        <row r="25">
          <cell r="H25">
            <v>347525998.26999998</v>
          </cell>
        </row>
      </sheetData>
      <sheetData sheetId="6">
        <row r="19">
          <cell r="B19">
            <v>36061941.519999996</v>
          </cell>
        </row>
      </sheetData>
      <sheetData sheetId="7">
        <row r="25">
          <cell r="B25">
            <v>26544353.359999999</v>
          </cell>
        </row>
      </sheetData>
      <sheetData sheetId="8">
        <row r="13">
          <cell r="B13">
            <v>61138406.030000001</v>
          </cell>
        </row>
      </sheetData>
      <sheetData sheetId="9"/>
      <sheetData sheetId="10">
        <row r="20">
          <cell r="B20">
            <v>203448.63999999998</v>
          </cell>
        </row>
      </sheetData>
      <sheetData sheetId="11">
        <row r="15">
          <cell r="B15">
            <v>0</v>
          </cell>
        </row>
      </sheetData>
      <sheetData sheetId="12"/>
      <sheetData sheetId="13">
        <row r="16">
          <cell r="B16">
            <v>7063346.8799999999</v>
          </cell>
        </row>
      </sheetData>
      <sheetData sheetId="14">
        <row r="16">
          <cell r="B16">
            <v>589589330.22000003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view="pageBreakPreview" topLeftCell="C54" zoomScaleSheetLayoutView="100" workbookViewId="0">
      <selection activeCell="D70" sqref="D70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23.85546875" style="4" customWidth="1"/>
    <col min="7" max="7" width="1.7109375" style="2" customWidth="1"/>
    <col min="8" max="8" width="3.140625" style="2" bestFit="1" customWidth="1"/>
    <col min="9" max="9" width="10.5703125" style="2" customWidth="1"/>
    <col min="10" max="10" width="32.140625" style="2" customWidth="1"/>
    <col min="11" max="11" width="16.5703125" style="5" customWidth="1"/>
    <col min="12" max="12" width="28.7109375" style="5" customWidth="1"/>
    <col min="13" max="13" width="20.42578125" style="5" customWidth="1"/>
    <col min="14" max="16384" width="11.42578125" style="5"/>
  </cols>
  <sheetData>
    <row r="1" spans="1:13" x14ac:dyDescent="0.25">
      <c r="C1" s="3"/>
      <c r="D1" s="3"/>
    </row>
    <row r="2" spans="1:13" x14ac:dyDescent="0.25">
      <c r="C2" s="6"/>
      <c r="D2" s="6"/>
      <c r="E2" s="7"/>
      <c r="F2" s="8"/>
      <c r="G2" s="7"/>
      <c r="H2" s="7"/>
    </row>
    <row r="3" spans="1:13" x14ac:dyDescent="0.25">
      <c r="C3" s="6"/>
      <c r="D3" s="6"/>
      <c r="E3" s="7"/>
      <c r="F3" s="8"/>
      <c r="G3" s="7"/>
      <c r="H3" s="7"/>
    </row>
    <row r="4" spans="1:13" s="12" customFormat="1" ht="15.75" x14ac:dyDescent="0.25">
      <c r="A4" s="9"/>
      <c r="B4" s="3"/>
      <c r="C4" s="10"/>
      <c r="D4" s="10"/>
      <c r="E4" s="10"/>
      <c r="F4" s="10"/>
      <c r="G4" s="10"/>
      <c r="H4" s="10"/>
      <c r="I4" s="10"/>
      <c r="J4" s="11"/>
    </row>
    <row r="5" spans="1:13" ht="3.75" customHeight="1" x14ac:dyDescent="0.25">
      <c r="C5" s="13"/>
      <c r="D5" s="10"/>
      <c r="E5" s="10"/>
      <c r="F5" s="10"/>
      <c r="G5" s="10"/>
      <c r="H5" s="10"/>
      <c r="I5" s="10"/>
      <c r="J5" s="11"/>
      <c r="K5" s="11"/>
      <c r="L5" s="11"/>
      <c r="M5" s="14"/>
    </row>
    <row r="6" spans="1:13" ht="15.75" x14ac:dyDescent="0.25">
      <c r="C6" s="15" t="s">
        <v>0</v>
      </c>
      <c r="D6" s="15"/>
      <c r="E6" s="15"/>
      <c r="F6" s="15"/>
      <c r="G6" s="15"/>
      <c r="H6" s="15"/>
    </row>
    <row r="7" spans="1:13" ht="15.75" x14ac:dyDescent="0.25">
      <c r="C7" s="15" t="s">
        <v>1</v>
      </c>
      <c r="D7" s="15"/>
      <c r="E7" s="15"/>
      <c r="F7" s="15"/>
      <c r="G7" s="15"/>
      <c r="H7" s="15"/>
    </row>
    <row r="8" spans="1:13" ht="15.75" x14ac:dyDescent="0.25">
      <c r="C8" s="15" t="s">
        <v>2</v>
      </c>
      <c r="D8" s="15"/>
      <c r="E8" s="15"/>
      <c r="F8" s="15"/>
      <c r="G8" s="15"/>
      <c r="H8" s="15"/>
    </row>
    <row r="9" spans="1:13" x14ac:dyDescent="0.25">
      <c r="C9" s="7"/>
      <c r="D9" s="16"/>
      <c r="E9" s="17"/>
      <c r="F9" s="8"/>
      <c r="G9" s="7"/>
      <c r="H9" s="7"/>
    </row>
    <row r="10" spans="1:13" ht="15" customHeight="1" x14ac:dyDescent="0.25">
      <c r="C10" s="7"/>
      <c r="D10" s="7"/>
      <c r="E10" s="7"/>
      <c r="F10" s="18"/>
      <c r="G10" s="19"/>
      <c r="H10" s="20"/>
    </row>
    <row r="11" spans="1:13" ht="15" customHeight="1" x14ac:dyDescent="0.25">
      <c r="A11" s="1" t="s">
        <v>3</v>
      </c>
      <c r="C11" s="16" t="s">
        <v>4</v>
      </c>
      <c r="D11" s="21"/>
      <c r="E11" s="21"/>
      <c r="F11" s="22"/>
      <c r="G11" s="23"/>
      <c r="H11" s="23"/>
    </row>
    <row r="12" spans="1:13" x14ac:dyDescent="0.25">
      <c r="C12" s="16" t="s">
        <v>5</v>
      </c>
      <c r="D12" s="21"/>
      <c r="E12" s="21"/>
      <c r="F12" s="8"/>
      <c r="G12" s="23"/>
      <c r="H12" s="23"/>
    </row>
    <row r="13" spans="1:13" x14ac:dyDescent="0.25">
      <c r="A13" s="1" t="s">
        <v>6</v>
      </c>
      <c r="C13" s="7"/>
      <c r="D13" s="7" t="s">
        <v>7</v>
      </c>
      <c r="E13" s="7"/>
      <c r="F13" s="24">
        <f>'[1]Efectivo '!C40</f>
        <v>72269685.789999992</v>
      </c>
      <c r="G13" s="25"/>
      <c r="H13" s="26"/>
    </row>
    <row r="14" spans="1:13" customFormat="1" x14ac:dyDescent="0.25">
      <c r="A14" s="27" t="s">
        <v>8</v>
      </c>
      <c r="B14" s="28"/>
      <c r="C14" s="29"/>
      <c r="D14" s="7" t="s">
        <v>9</v>
      </c>
      <c r="E14" s="7"/>
      <c r="F14" s="30"/>
      <c r="G14" s="31"/>
      <c r="H14" s="32"/>
      <c r="I14" s="28"/>
      <c r="J14" s="33"/>
    </row>
    <row r="15" spans="1:13" customFormat="1" x14ac:dyDescent="0.25">
      <c r="A15" s="27" t="s">
        <v>10</v>
      </c>
      <c r="B15" s="28"/>
      <c r="C15" s="29"/>
      <c r="D15" s="7" t="s">
        <v>11</v>
      </c>
      <c r="E15" s="7"/>
      <c r="F15" s="4"/>
      <c r="G15" s="31"/>
      <c r="H15" s="32"/>
      <c r="I15" s="28"/>
      <c r="J15" s="28"/>
    </row>
    <row r="16" spans="1:13" customFormat="1" x14ac:dyDescent="0.25">
      <c r="A16" s="27" t="s">
        <v>12</v>
      </c>
      <c r="B16" s="28"/>
      <c r="C16" s="29"/>
      <c r="D16" s="7" t="s">
        <v>13</v>
      </c>
      <c r="E16" s="7"/>
      <c r="F16" s="34">
        <f>'[1]Cuenta por Cobrar'!B25</f>
        <v>26544353.359999999</v>
      </c>
      <c r="G16" s="35"/>
      <c r="H16" s="36"/>
      <c r="I16" s="37"/>
      <c r="J16" s="28"/>
    </row>
    <row r="17" spans="1:13" x14ac:dyDescent="0.25">
      <c r="A17" s="1" t="s">
        <v>14</v>
      </c>
      <c r="C17" s="7"/>
      <c r="D17" s="7" t="s">
        <v>15</v>
      </c>
      <c r="E17" s="7"/>
      <c r="F17" s="38">
        <f>[1]Inventario!B19</f>
        <v>36061941.519999996</v>
      </c>
      <c r="G17" s="39"/>
      <c r="H17" s="40"/>
      <c r="I17" s="3"/>
    </row>
    <row r="18" spans="1:13" customFormat="1" x14ac:dyDescent="0.25">
      <c r="A18" s="27" t="s">
        <v>16</v>
      </c>
      <c r="B18" s="28"/>
      <c r="C18" s="29"/>
      <c r="D18" s="7" t="s">
        <v>17</v>
      </c>
      <c r="E18" s="7"/>
      <c r="F18" s="41"/>
      <c r="G18" s="35" t="s">
        <v>18</v>
      </c>
      <c r="H18" s="36"/>
      <c r="I18" s="42" t="s">
        <v>18</v>
      </c>
      <c r="J18" s="28"/>
    </row>
    <row r="19" spans="1:13" customFormat="1" x14ac:dyDescent="0.25">
      <c r="A19" s="27" t="s">
        <v>19</v>
      </c>
      <c r="B19" s="28"/>
      <c r="C19" s="29"/>
      <c r="D19" s="7" t="s">
        <v>20</v>
      </c>
      <c r="E19" s="7"/>
      <c r="F19" s="43"/>
      <c r="G19" s="35"/>
      <c r="H19" s="44"/>
      <c r="I19" s="28"/>
      <c r="J19" s="28"/>
    </row>
    <row r="20" spans="1:13" x14ac:dyDescent="0.25">
      <c r="C20" s="16" t="s">
        <v>21</v>
      </c>
      <c r="D20" s="7"/>
      <c r="E20" s="7"/>
      <c r="F20" s="45">
        <f>SUM(F13:F19)</f>
        <v>134875980.66999999</v>
      </c>
      <c r="G20" s="39"/>
      <c r="H20" s="46">
        <f>SUM(H12:H19)</f>
        <v>0</v>
      </c>
    </row>
    <row r="21" spans="1:13" x14ac:dyDescent="0.25">
      <c r="C21" s="16"/>
      <c r="D21" s="7"/>
      <c r="E21" s="7"/>
      <c r="F21" s="47"/>
      <c r="G21" s="39"/>
      <c r="H21" s="48"/>
      <c r="K21" s="49"/>
    </row>
    <row r="22" spans="1:13" x14ac:dyDescent="0.25">
      <c r="C22" s="16" t="s">
        <v>22</v>
      </c>
      <c r="D22" s="7"/>
      <c r="E22" s="7"/>
      <c r="F22" s="24"/>
      <c r="G22" s="40"/>
      <c r="H22" s="26"/>
    </row>
    <row r="23" spans="1:13" customFormat="1" x14ac:dyDescent="0.25">
      <c r="A23" s="27" t="s">
        <v>23</v>
      </c>
      <c r="B23" s="28"/>
      <c r="C23" s="29"/>
      <c r="D23" s="7" t="s">
        <v>24</v>
      </c>
      <c r="E23" s="7"/>
      <c r="F23" s="30">
        <v>0</v>
      </c>
      <c r="G23" s="31"/>
      <c r="H23" s="32"/>
      <c r="I23" s="28"/>
      <c r="J23" s="28"/>
    </row>
    <row r="24" spans="1:13" customFormat="1" x14ac:dyDescent="0.25">
      <c r="A24" s="27" t="s">
        <v>25</v>
      </c>
      <c r="B24" s="28"/>
      <c r="C24" s="29"/>
      <c r="D24" s="6" t="s">
        <v>26</v>
      </c>
      <c r="E24" s="6"/>
      <c r="F24" s="41"/>
      <c r="G24" s="35"/>
      <c r="H24" s="36"/>
      <c r="I24" s="28"/>
      <c r="J24" s="50"/>
    </row>
    <row r="25" spans="1:13" customFormat="1" x14ac:dyDescent="0.25">
      <c r="A25" s="27" t="s">
        <v>27</v>
      </c>
      <c r="B25" s="28"/>
      <c r="C25" s="29"/>
      <c r="D25" s="6" t="s">
        <v>28</v>
      </c>
      <c r="E25" s="6"/>
      <c r="F25" s="41"/>
      <c r="G25" s="35"/>
      <c r="H25" s="36"/>
      <c r="I25" s="28"/>
      <c r="J25" s="28"/>
    </row>
    <row r="26" spans="1:13" customFormat="1" x14ac:dyDescent="0.25">
      <c r="A26" s="27" t="s">
        <v>29</v>
      </c>
      <c r="B26" s="28"/>
      <c r="C26" s="29"/>
      <c r="D26" s="6" t="s">
        <v>30</v>
      </c>
      <c r="E26" s="6"/>
      <c r="F26" s="41"/>
      <c r="G26" s="35"/>
      <c r="H26" s="36"/>
      <c r="I26" s="28"/>
      <c r="J26" s="28"/>
    </row>
    <row r="27" spans="1:13" x14ac:dyDescent="0.25">
      <c r="A27" s="1" t="s">
        <v>31</v>
      </c>
      <c r="C27" s="7"/>
      <c r="D27" s="6" t="s">
        <v>32</v>
      </c>
      <c r="E27" s="6"/>
      <c r="F27" s="38">
        <f>'[1]Mobiliario Eq. Ofc.'!H25</f>
        <v>347525998.26999998</v>
      </c>
      <c r="G27" s="39"/>
      <c r="H27" s="40"/>
      <c r="M27" s="51"/>
    </row>
    <row r="28" spans="1:13" x14ac:dyDescent="0.25">
      <c r="A28" s="1" t="s">
        <v>33</v>
      </c>
      <c r="C28" s="7"/>
      <c r="D28" s="6" t="s">
        <v>34</v>
      </c>
      <c r="E28" s="6"/>
      <c r="F28" s="52"/>
      <c r="G28" s="39"/>
      <c r="H28" s="40"/>
      <c r="J28" s="53"/>
      <c r="M28" s="51"/>
    </row>
    <row r="29" spans="1:13" customFormat="1" x14ac:dyDescent="0.25">
      <c r="A29" s="27" t="s">
        <v>35</v>
      </c>
      <c r="B29" s="28"/>
      <c r="C29" s="29"/>
      <c r="D29" s="6" t="s">
        <v>36</v>
      </c>
      <c r="E29" s="6"/>
      <c r="F29" s="41"/>
      <c r="G29" s="35"/>
      <c r="H29" s="36"/>
      <c r="I29" s="2"/>
      <c r="J29" s="2"/>
      <c r="M29" s="54"/>
    </row>
    <row r="30" spans="1:13" x14ac:dyDescent="0.25">
      <c r="C30" s="16" t="s">
        <v>37</v>
      </c>
      <c r="D30" s="7"/>
      <c r="E30" s="7"/>
      <c r="F30" s="45">
        <f>SUM(F23:F29)</f>
        <v>347525998.26999998</v>
      </c>
      <c r="G30" s="39"/>
      <c r="H30" s="46">
        <f>SUM(H23:H29)</f>
        <v>0</v>
      </c>
      <c r="M30" s="51"/>
    </row>
    <row r="31" spans="1:13" x14ac:dyDescent="0.25">
      <c r="C31" s="16"/>
      <c r="D31" s="7"/>
      <c r="E31" s="7"/>
      <c r="F31" s="47"/>
      <c r="G31" s="39"/>
      <c r="H31" s="48"/>
      <c r="M31" s="51"/>
    </row>
    <row r="32" spans="1:13" ht="15.75" thickBot="1" x14ac:dyDescent="0.3">
      <c r="C32" s="16" t="s">
        <v>38</v>
      </c>
      <c r="D32" s="7"/>
      <c r="E32" s="7"/>
      <c r="F32" s="55">
        <f>SUM(F30,F20)</f>
        <v>482401978.93999994</v>
      </c>
      <c r="G32" s="56"/>
      <c r="H32" s="57">
        <f>SUM(H30,H20)</f>
        <v>0</v>
      </c>
      <c r="J32" s="58"/>
      <c r="K32" s="59"/>
    </row>
    <row r="33" spans="1:11" ht="15.75" thickTop="1" x14ac:dyDescent="0.25">
      <c r="C33" s="7"/>
      <c r="D33" s="7" t="s">
        <v>18</v>
      </c>
      <c r="E33" s="7"/>
      <c r="F33" s="24"/>
      <c r="G33" s="26"/>
      <c r="H33" s="26"/>
      <c r="J33" s="60"/>
      <c r="K33" s="61">
        <f>F32-F66</f>
        <v>0</v>
      </c>
    </row>
    <row r="34" spans="1:11" x14ac:dyDescent="0.25">
      <c r="C34" s="16" t="s">
        <v>39</v>
      </c>
      <c r="D34" s="7"/>
      <c r="E34" s="7"/>
      <c r="F34" s="24"/>
      <c r="G34" s="26"/>
      <c r="H34" s="26"/>
    </row>
    <row r="35" spans="1:11" x14ac:dyDescent="0.25">
      <c r="C35" s="16" t="s">
        <v>40</v>
      </c>
      <c r="D35" s="7"/>
      <c r="E35" s="7"/>
      <c r="F35" s="62"/>
      <c r="G35" s="25"/>
      <c r="H35" s="25"/>
      <c r="K35" s="49"/>
    </row>
    <row r="36" spans="1:11" customFormat="1" x14ac:dyDescent="0.25">
      <c r="A36" s="27" t="s">
        <v>41</v>
      </c>
      <c r="B36" s="28"/>
      <c r="C36" s="29"/>
      <c r="D36" s="7" t="s">
        <v>42</v>
      </c>
      <c r="E36" s="7"/>
      <c r="F36" s="30"/>
      <c r="G36" s="63"/>
      <c r="H36" s="32"/>
      <c r="I36" s="28"/>
      <c r="J36" s="64"/>
    </row>
    <row r="37" spans="1:11" x14ac:dyDescent="0.25">
      <c r="A37" s="1" t="s">
        <v>43</v>
      </c>
      <c r="C37" s="7"/>
      <c r="D37" s="7" t="s">
        <v>44</v>
      </c>
      <c r="E37" s="7"/>
      <c r="F37" s="52">
        <f>'[1]CXP Corto plazo'!B13</f>
        <v>61138406.030000001</v>
      </c>
      <c r="G37" s="39"/>
      <c r="H37" s="40"/>
    </row>
    <row r="38" spans="1:11" customFormat="1" x14ac:dyDescent="0.25">
      <c r="A38" s="27" t="s">
        <v>45</v>
      </c>
      <c r="B38" s="28"/>
      <c r="C38" s="29"/>
      <c r="D38" s="7" t="s">
        <v>46</v>
      </c>
      <c r="E38" s="7"/>
      <c r="F38" s="41"/>
      <c r="G38" s="35"/>
      <c r="H38" s="36"/>
      <c r="I38" s="28"/>
      <c r="J38" s="50"/>
    </row>
    <row r="39" spans="1:11" customFormat="1" x14ac:dyDescent="0.25">
      <c r="A39" s="27" t="s">
        <v>47</v>
      </c>
      <c r="B39" s="28"/>
      <c r="C39" s="29"/>
      <c r="D39" s="7" t="s">
        <v>48</v>
      </c>
      <c r="E39" s="7"/>
      <c r="F39" s="41"/>
      <c r="G39" s="35"/>
      <c r="H39" s="36"/>
      <c r="I39" s="28"/>
      <c r="J39" s="28"/>
    </row>
    <row r="40" spans="1:11" customFormat="1" x14ac:dyDescent="0.25">
      <c r="A40" s="27" t="s">
        <v>49</v>
      </c>
      <c r="B40" s="28"/>
      <c r="C40" s="29"/>
      <c r="D40" s="7" t="s">
        <v>50</v>
      </c>
      <c r="E40" s="7"/>
      <c r="F40" s="30">
        <f>'[1]Retenciones y Acum.'!B20</f>
        <v>203448.63999999998</v>
      </c>
      <c r="G40" s="31"/>
      <c r="H40" s="32"/>
      <c r="I40" s="28"/>
      <c r="J40" s="28"/>
    </row>
    <row r="41" spans="1:11" customFormat="1" x14ac:dyDescent="0.25">
      <c r="A41" s="27" t="s">
        <v>51</v>
      </c>
      <c r="B41" s="28"/>
      <c r="C41" s="29"/>
      <c r="D41" s="7" t="s">
        <v>52</v>
      </c>
      <c r="E41" s="7"/>
      <c r="F41" s="30"/>
      <c r="G41" s="31"/>
      <c r="H41" s="32"/>
      <c r="I41" s="28"/>
      <c r="J41" s="28"/>
    </row>
    <row r="42" spans="1:11" customFormat="1" x14ac:dyDescent="0.25">
      <c r="A42" s="27" t="s">
        <v>53</v>
      </c>
      <c r="B42" s="28"/>
      <c r="C42" s="29"/>
      <c r="D42" s="7" t="s">
        <v>54</v>
      </c>
      <c r="E42" s="7"/>
      <c r="F42" s="43">
        <f>'[1]Benef. Empl x p Corto Plazo'!B16</f>
        <v>7063346.8799999999</v>
      </c>
      <c r="G42" s="31"/>
      <c r="H42" s="32"/>
      <c r="I42" s="28"/>
      <c r="J42" s="33"/>
    </row>
    <row r="43" spans="1:11" customFormat="1" x14ac:dyDescent="0.25">
      <c r="A43" s="27" t="s">
        <v>55</v>
      </c>
      <c r="B43" s="28"/>
      <c r="C43" s="29"/>
      <c r="D43" s="7" t="s">
        <v>56</v>
      </c>
      <c r="E43" s="7"/>
      <c r="F43" s="30"/>
      <c r="G43" s="31"/>
      <c r="H43" s="32"/>
      <c r="I43" s="28"/>
      <c r="J43" s="28"/>
    </row>
    <row r="44" spans="1:11" customFormat="1" x14ac:dyDescent="0.25">
      <c r="A44" s="27" t="s">
        <v>57</v>
      </c>
      <c r="B44" s="28"/>
      <c r="C44" s="29"/>
      <c r="D44" s="7" t="s">
        <v>58</v>
      </c>
      <c r="E44" s="7"/>
      <c r="F44" s="43"/>
      <c r="G44" s="35"/>
      <c r="H44" s="36"/>
      <c r="I44" s="28"/>
      <c r="J44" s="28"/>
    </row>
    <row r="45" spans="1:11" x14ac:dyDescent="0.25">
      <c r="C45" s="16" t="s">
        <v>59</v>
      </c>
      <c r="D45" s="7"/>
      <c r="E45" s="7"/>
      <c r="F45" s="47">
        <f>SUM(F36:F44)</f>
        <v>68405201.549999997</v>
      </c>
      <c r="G45" s="39"/>
      <c r="H45" s="48">
        <f>SUM(H36:H44)</f>
        <v>0</v>
      </c>
    </row>
    <row r="46" spans="1:11" ht="15" customHeight="1" x14ac:dyDescent="0.25">
      <c r="C46" s="16"/>
      <c r="D46" s="7"/>
      <c r="E46" s="7"/>
      <c r="F46" s="47"/>
      <c r="G46" s="39"/>
      <c r="H46" s="48"/>
    </row>
    <row r="47" spans="1:11" ht="83.25" customHeight="1" x14ac:dyDescent="0.25">
      <c r="C47" s="16"/>
      <c r="D47" s="7"/>
      <c r="E47" s="7"/>
      <c r="F47" s="47"/>
      <c r="G47" s="39"/>
      <c r="H47" s="40"/>
    </row>
    <row r="48" spans="1:11" customFormat="1" x14ac:dyDescent="0.25">
      <c r="A48" s="27"/>
      <c r="B48" s="28"/>
      <c r="C48" s="65" t="s">
        <v>60</v>
      </c>
      <c r="D48" s="29"/>
      <c r="E48" s="29"/>
      <c r="F48" s="66"/>
      <c r="G48" s="63"/>
      <c r="H48" s="63"/>
      <c r="I48" s="28"/>
      <c r="J48" s="28"/>
    </row>
    <row r="49" spans="1:13" customFormat="1" x14ac:dyDescent="0.25">
      <c r="A49" s="27" t="s">
        <v>61</v>
      </c>
      <c r="B49" s="28"/>
      <c r="C49" s="29"/>
      <c r="D49" s="7" t="s">
        <v>62</v>
      </c>
      <c r="E49" s="7"/>
      <c r="F49" s="30">
        <f>'[1]CXP Largo Plazo'!B15</f>
        <v>0</v>
      </c>
      <c r="G49" s="31"/>
      <c r="H49" s="32"/>
      <c r="I49" s="28"/>
      <c r="J49" s="28"/>
    </row>
    <row r="50" spans="1:13" customFormat="1" x14ac:dyDescent="0.25">
      <c r="A50" s="27" t="s">
        <v>63</v>
      </c>
      <c r="B50" s="28"/>
      <c r="C50" s="29"/>
      <c r="D50" s="7" t="s">
        <v>64</v>
      </c>
      <c r="E50" s="7"/>
      <c r="F50" s="67"/>
      <c r="G50" s="31"/>
      <c r="H50" s="32"/>
      <c r="I50" s="28"/>
      <c r="J50" s="28"/>
    </row>
    <row r="51" spans="1:13" customFormat="1" x14ac:dyDescent="0.25">
      <c r="A51" s="27" t="s">
        <v>65</v>
      </c>
      <c r="B51" s="28"/>
      <c r="C51" s="29"/>
      <c r="D51" s="7" t="s">
        <v>66</v>
      </c>
      <c r="E51" s="7"/>
      <c r="F51" s="67"/>
      <c r="G51" s="31"/>
      <c r="H51" s="32"/>
      <c r="I51" s="28"/>
      <c r="J51" s="28"/>
    </row>
    <row r="52" spans="1:13" customFormat="1" x14ac:dyDescent="0.25">
      <c r="A52" s="27" t="s">
        <v>67</v>
      </c>
      <c r="B52" s="28"/>
      <c r="C52" s="29"/>
      <c r="D52" s="7" t="s">
        <v>68</v>
      </c>
      <c r="E52" s="7"/>
      <c r="F52" s="67"/>
      <c r="G52" s="31"/>
      <c r="H52" s="32"/>
      <c r="I52" s="28"/>
      <c r="J52" s="28"/>
    </row>
    <row r="53" spans="1:13" customFormat="1" x14ac:dyDescent="0.25">
      <c r="A53" s="27" t="s">
        <v>69</v>
      </c>
      <c r="B53" s="28"/>
      <c r="C53" s="29"/>
      <c r="D53" s="7" t="s">
        <v>70</v>
      </c>
      <c r="E53" s="7"/>
      <c r="F53" s="68">
        <f>'ESF SNS '!F54</f>
        <v>0</v>
      </c>
      <c r="G53" s="31"/>
      <c r="H53" s="32"/>
      <c r="I53" s="28"/>
      <c r="J53" s="28"/>
    </row>
    <row r="54" spans="1:13" customFormat="1" x14ac:dyDescent="0.25">
      <c r="A54" s="27" t="s">
        <v>71</v>
      </c>
      <c r="B54" s="28"/>
      <c r="C54" s="29"/>
      <c r="D54" s="7" t="s">
        <v>72</v>
      </c>
      <c r="E54" s="7"/>
      <c r="F54" s="67"/>
      <c r="G54" s="31"/>
      <c r="H54" s="32"/>
      <c r="I54" s="28"/>
      <c r="J54" s="28"/>
    </row>
    <row r="55" spans="1:13" customFormat="1" ht="16.5" customHeight="1" x14ac:dyDescent="0.25">
      <c r="A55" s="27"/>
      <c r="B55" s="28"/>
      <c r="C55" s="65" t="s">
        <v>73</v>
      </c>
      <c r="D55" s="29"/>
      <c r="E55" s="29"/>
      <c r="F55" s="69">
        <f>+F49+F53</f>
        <v>0</v>
      </c>
      <c r="G55" s="35"/>
      <c r="H55" s="40"/>
      <c r="I55" s="28"/>
      <c r="J55" s="28"/>
    </row>
    <row r="56" spans="1:13" x14ac:dyDescent="0.25">
      <c r="C56" s="16" t="s">
        <v>74</v>
      </c>
      <c r="D56" s="7"/>
      <c r="E56" s="7"/>
      <c r="F56" s="70">
        <f>+F45+F55</f>
        <v>68405201.549999997</v>
      </c>
      <c r="G56" s="56"/>
      <c r="H56" s="46">
        <f>SUM(H45,H55)</f>
        <v>0</v>
      </c>
    </row>
    <row r="57" spans="1:13" x14ac:dyDescent="0.25">
      <c r="C57" s="16"/>
      <c r="D57" s="7"/>
      <c r="E57" s="7"/>
      <c r="F57" s="71"/>
      <c r="G57" s="26"/>
      <c r="H57" s="26"/>
      <c r="M57" s="72" t="s">
        <v>18</v>
      </c>
    </row>
    <row r="58" spans="1:13" x14ac:dyDescent="0.25">
      <c r="C58" s="16" t="s">
        <v>75</v>
      </c>
      <c r="D58" s="7"/>
      <c r="E58" s="7"/>
      <c r="F58" s="8"/>
      <c r="G58" s="26"/>
      <c r="H58" s="26"/>
      <c r="M58" s="5" t="s">
        <v>18</v>
      </c>
    </row>
    <row r="59" spans="1:13" customFormat="1" x14ac:dyDescent="0.25">
      <c r="A59" s="27" t="s">
        <v>76</v>
      </c>
      <c r="B59" s="28"/>
      <c r="C59" s="65"/>
      <c r="D59" s="7" t="s">
        <v>77</v>
      </c>
      <c r="E59" s="7"/>
      <c r="F59" s="67"/>
      <c r="G59" s="31"/>
      <c r="H59" s="32"/>
      <c r="I59" s="28"/>
      <c r="J59" s="28"/>
    </row>
    <row r="60" spans="1:13" customFormat="1" x14ac:dyDescent="0.25">
      <c r="A60" s="27" t="s">
        <v>78</v>
      </c>
      <c r="B60" s="28"/>
      <c r="C60" s="29"/>
      <c r="D60" s="7" t="s">
        <v>79</v>
      </c>
      <c r="E60" s="7"/>
      <c r="F60" s="67"/>
      <c r="G60" s="31"/>
      <c r="H60" s="32"/>
      <c r="I60" s="28"/>
      <c r="J60" s="28"/>
    </row>
    <row r="61" spans="1:13" x14ac:dyDescent="0.25">
      <c r="A61" s="1" t="s">
        <v>80</v>
      </c>
      <c r="C61" s="7"/>
      <c r="D61" s="7" t="s">
        <v>81</v>
      </c>
      <c r="E61" s="7"/>
      <c r="F61" s="8">
        <f>'[1]ERF SRS '!F31</f>
        <v>-175592552.83000001</v>
      </c>
      <c r="G61" s="25"/>
      <c r="H61" s="26"/>
      <c r="M61" s="72" t="s">
        <v>18</v>
      </c>
    </row>
    <row r="62" spans="1:13" x14ac:dyDescent="0.25">
      <c r="A62" s="1" t="s">
        <v>82</v>
      </c>
      <c r="C62" s="7"/>
      <c r="D62" s="7" t="s">
        <v>83</v>
      </c>
      <c r="E62" s="7"/>
      <c r="F62" s="67">
        <f>[1]Patrimonio!B16</f>
        <v>589589330.22000003</v>
      </c>
      <c r="G62" s="25"/>
      <c r="H62" s="73"/>
    </row>
    <row r="63" spans="1:13" customFormat="1" x14ac:dyDescent="0.25">
      <c r="A63" s="27" t="s">
        <v>84</v>
      </c>
      <c r="B63" s="28"/>
      <c r="C63" s="29"/>
      <c r="D63" s="7" t="s">
        <v>85</v>
      </c>
      <c r="E63" s="7"/>
      <c r="F63" s="71"/>
      <c r="G63" s="31"/>
      <c r="H63" s="40"/>
      <c r="I63" s="28"/>
      <c r="J63" s="28"/>
    </row>
    <row r="64" spans="1:13" x14ac:dyDescent="0.25">
      <c r="C64" s="16" t="s">
        <v>86</v>
      </c>
      <c r="D64" s="7"/>
      <c r="E64" s="7"/>
      <c r="F64" s="69">
        <f>+F59+F61+F62</f>
        <v>413996777.38999999</v>
      </c>
      <c r="G64" s="56"/>
      <c r="H64" s="46"/>
    </row>
    <row r="65" spans="3:12" x14ac:dyDescent="0.25">
      <c r="C65" s="16"/>
      <c r="D65" s="7"/>
      <c r="E65" s="7"/>
      <c r="F65" s="8"/>
      <c r="G65" s="23"/>
      <c r="H65" s="23"/>
    </row>
    <row r="66" spans="3:12" ht="15.75" thickBot="1" x14ac:dyDescent="0.3">
      <c r="C66" s="16" t="s">
        <v>87</v>
      </c>
      <c r="D66" s="7"/>
      <c r="E66" s="7"/>
      <c r="F66" s="55">
        <f>+F56+F64</f>
        <v>482401978.94</v>
      </c>
      <c r="G66" s="23"/>
      <c r="H66" s="57">
        <f>+H56+H64</f>
        <v>0</v>
      </c>
      <c r="J66" s="4"/>
      <c r="L66" s="74" t="s">
        <v>18</v>
      </c>
    </row>
    <row r="67" spans="3:12" ht="15.75" thickTop="1" x14ac:dyDescent="0.25">
      <c r="C67" s="16"/>
      <c r="D67" s="7"/>
      <c r="E67" s="7"/>
      <c r="F67" s="70"/>
      <c r="G67" s="23"/>
      <c r="H67" s="48"/>
      <c r="J67" s="4"/>
      <c r="L67" s="74"/>
    </row>
    <row r="68" spans="3:12" x14ac:dyDescent="0.25">
      <c r="C68" s="16"/>
      <c r="D68" s="7"/>
      <c r="E68" s="7"/>
      <c r="F68" s="70"/>
      <c r="G68" s="23"/>
      <c r="H68" s="48"/>
      <c r="J68" s="4"/>
      <c r="L68" s="74"/>
    </row>
    <row r="69" spans="3:12" x14ac:dyDescent="0.25">
      <c r="C69" s="16"/>
      <c r="D69" s="7"/>
      <c r="E69" s="7"/>
      <c r="F69" s="70"/>
      <c r="G69" s="23"/>
      <c r="H69" s="48"/>
    </row>
    <row r="70" spans="3:12" x14ac:dyDescent="0.25">
      <c r="C70" s="16"/>
      <c r="D70" s="7"/>
      <c r="E70" s="7"/>
      <c r="F70" s="70"/>
      <c r="G70" s="23"/>
      <c r="H70" s="48"/>
    </row>
    <row r="71" spans="3:12" x14ac:dyDescent="0.25">
      <c r="C71" s="16"/>
      <c r="D71" s="7"/>
      <c r="E71" s="7"/>
      <c r="F71" s="70"/>
      <c r="G71" s="23"/>
      <c r="H71" s="48"/>
    </row>
    <row r="72" spans="3:12" x14ac:dyDescent="0.25">
      <c r="C72" s="16"/>
      <c r="D72" s="7"/>
      <c r="E72" s="7"/>
      <c r="F72" s="70"/>
      <c r="G72" s="23"/>
      <c r="H72" s="48"/>
    </row>
    <row r="73" spans="3:12" x14ac:dyDescent="0.25">
      <c r="C73" s="16"/>
      <c r="D73" s="75" t="s">
        <v>88</v>
      </c>
      <c r="E73" s="75" t="s">
        <v>89</v>
      </c>
      <c r="F73" s="75" t="s">
        <v>90</v>
      </c>
      <c r="G73" s="70"/>
      <c r="H73" s="76"/>
      <c r="I73" s="48"/>
    </row>
    <row r="74" spans="3:12" x14ac:dyDescent="0.25">
      <c r="C74" s="16"/>
      <c r="D74" s="7" t="s">
        <v>91</v>
      </c>
      <c r="E74" s="77" t="s">
        <v>92</v>
      </c>
      <c r="F74" s="77" t="s">
        <v>93</v>
      </c>
      <c r="G74" s="78"/>
      <c r="H74" s="23"/>
      <c r="I74" s="48"/>
    </row>
    <row r="75" spans="3:12" x14ac:dyDescent="0.25">
      <c r="C75" s="16"/>
      <c r="D75" s="7"/>
      <c r="E75" s="77"/>
      <c r="F75" s="77"/>
      <c r="G75" s="78"/>
      <c r="H75" s="23"/>
      <c r="I75" s="48"/>
    </row>
    <row r="76" spans="3:12" x14ac:dyDescent="0.25">
      <c r="C76" s="16"/>
      <c r="D76" s="7"/>
      <c r="E76" s="77"/>
      <c r="F76" s="77"/>
      <c r="G76" s="78"/>
      <c r="H76" s="23"/>
      <c r="I76" s="48"/>
    </row>
    <row r="77" spans="3:12" x14ac:dyDescent="0.25">
      <c r="C77" s="16"/>
      <c r="D77" s="7"/>
      <c r="E77" s="77"/>
      <c r="F77" s="77"/>
      <c r="G77" s="78"/>
      <c r="H77" s="23"/>
      <c r="I77" s="48"/>
    </row>
    <row r="78" spans="3:12" x14ac:dyDescent="0.25">
      <c r="C78" s="16"/>
      <c r="D78" s="7"/>
      <c r="E78" s="77"/>
      <c r="F78" s="77"/>
      <c r="G78" s="78"/>
      <c r="H78" s="23"/>
      <c r="I78" s="48"/>
    </row>
    <row r="79" spans="3:12" x14ac:dyDescent="0.25">
      <c r="C79" s="16"/>
      <c r="D79" s="7"/>
      <c r="E79" s="7"/>
      <c r="F79" s="70"/>
      <c r="G79" s="23"/>
      <c r="H79" s="48"/>
    </row>
    <row r="80" spans="3:12" x14ac:dyDescent="0.25">
      <c r="C80" s="16"/>
      <c r="D80" s="19" t="s">
        <v>94</v>
      </c>
      <c r="E80" s="5"/>
      <c r="F80" s="5"/>
      <c r="G80" s="5"/>
      <c r="H80" s="5"/>
      <c r="I80" s="5"/>
      <c r="J80" s="79"/>
    </row>
    <row r="81" spans="3:10" x14ac:dyDescent="0.25">
      <c r="C81" s="16"/>
      <c r="D81" s="77" t="s">
        <v>95</v>
      </c>
      <c r="E81" s="5"/>
      <c r="F81" s="5"/>
      <c r="G81" s="5"/>
      <c r="H81" s="5"/>
      <c r="I81" s="5"/>
    </row>
    <row r="82" spans="3:10" x14ac:dyDescent="0.25">
      <c r="C82" s="16"/>
      <c r="D82" s="5"/>
      <c r="E82" s="75"/>
      <c r="F82" s="75"/>
      <c r="G82" s="70"/>
      <c r="H82" s="23"/>
      <c r="I82" s="48"/>
    </row>
    <row r="83" spans="3:10" x14ac:dyDescent="0.25">
      <c r="C83" s="77"/>
      <c r="D83" s="5"/>
      <c r="E83" s="7"/>
      <c r="F83" s="7"/>
      <c r="G83" s="71"/>
      <c r="H83" s="23"/>
      <c r="I83" s="48"/>
    </row>
    <row r="84" spans="3:10" x14ac:dyDescent="0.25">
      <c r="C84" s="16"/>
      <c r="D84" s="7"/>
      <c r="E84" s="7"/>
      <c r="F84" s="70"/>
      <c r="G84" s="23"/>
      <c r="H84" s="48"/>
    </row>
    <row r="85" spans="3:10" x14ac:dyDescent="0.25">
      <c r="C85" s="16"/>
      <c r="D85" s="7"/>
      <c r="E85" s="7"/>
      <c r="F85" s="70"/>
      <c r="G85" s="23"/>
      <c r="H85" s="48"/>
    </row>
    <row r="86" spans="3:10" x14ac:dyDescent="0.25">
      <c r="C86" s="7"/>
      <c r="D86" s="7"/>
      <c r="E86" s="7"/>
      <c r="F86" s="8"/>
      <c r="G86" s="7"/>
      <c r="H86" s="26"/>
      <c r="J86" s="80"/>
    </row>
    <row r="87" spans="3:10" x14ac:dyDescent="0.25">
      <c r="C87" s="81"/>
      <c r="D87" s="81"/>
      <c r="E87" s="81"/>
      <c r="F87" s="81"/>
      <c r="G87" s="81"/>
      <c r="H87" s="81"/>
    </row>
    <row r="88" spans="3:10" x14ac:dyDescent="0.25">
      <c r="C88" s="7"/>
      <c r="D88" s="16"/>
      <c r="E88" s="16"/>
      <c r="F88" s="8"/>
      <c r="G88" s="7"/>
      <c r="H88" s="7"/>
    </row>
    <row r="89" spans="3:10" x14ac:dyDescent="0.25">
      <c r="C89" s="7"/>
      <c r="D89" s="7"/>
      <c r="E89" s="7"/>
      <c r="F89" s="8"/>
      <c r="G89" s="82"/>
      <c r="H89" s="82"/>
    </row>
    <row r="91" spans="3:10" x14ac:dyDescent="0.25">
      <c r="H91" s="58"/>
    </row>
    <row r="93" spans="3:10" x14ac:dyDescent="0.25">
      <c r="H93" s="80"/>
    </row>
  </sheetData>
  <protectedRanges>
    <protectedRange algorithmName="SHA-512" hashValue="ZAfGeYA5VbL0gG93akD1xexJu2rI3UXxHwEtGuh6c0glGlh5rE1RHQPZZ54q7AqVc1jO4jlchft9pel46vZT4g==" saltValue="JJI+A7ZZczdDIztssZc9Vg==" spinCount="100000" sqref="E5:M5 C4:C5 F4:J4" name="Rango1_1"/>
  </protectedRanges>
  <mergeCells count="6">
    <mergeCell ref="C4:I4"/>
    <mergeCell ref="C5:I5"/>
    <mergeCell ref="C6:H6"/>
    <mergeCell ref="C7:H7"/>
    <mergeCell ref="C8:H8"/>
    <mergeCell ref="C87:H87"/>
  </mergeCells>
  <printOptions horizontalCentered="1"/>
  <pageMargins left="0.25" right="0.25" top="0.75" bottom="0.75" header="0.3" footer="0.3"/>
  <pageSetup scale="72" orientation="portrait" verticalDpi="300" r:id="rId1"/>
  <rowBreaks count="1" manualBreakCount="1">
    <brk id="46" min="1" max="8" man="1"/>
  </rowBreaks>
  <colBreaks count="1" manualBreakCount="1">
    <brk id="10" min="1" max="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 </vt:lpstr>
      <vt:lpstr>'ESF SNS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Dario</cp:lastModifiedBy>
  <dcterms:created xsi:type="dcterms:W3CDTF">2026-06-09T14:21:05Z</dcterms:created>
  <dcterms:modified xsi:type="dcterms:W3CDTF">2026-06-09T14:22:16Z</dcterms:modified>
</cp:coreProperties>
</file>