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6\FINANZAS\BALANCE GENERAL\"/>
    </mc:Choice>
  </mc:AlternateContent>
  <xr:revisionPtr revIDLastSave="0" documentId="13_ncr:1_{E4BDD2D5-F17A-4891-98FD-06AD469A0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'!$C$1:$I$84</definedName>
    <definedName name="_xlnm.Print_Titles" localSheetId="0">'ESF SNS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1" l="1"/>
  <c r="F55" i="1"/>
  <c r="F58" i="1" s="1"/>
  <c r="F47" i="1"/>
  <c r="F43" i="1"/>
  <c r="H39" i="1"/>
  <c r="H50" i="1" s="1"/>
  <c r="H60" i="1" s="1"/>
  <c r="F36" i="1"/>
  <c r="F34" i="1"/>
  <c r="F31" i="1"/>
  <c r="H24" i="1"/>
  <c r="F21" i="1"/>
  <c r="F24" i="1" s="1"/>
  <c r="H14" i="1"/>
  <c r="F11" i="1"/>
  <c r="F10" i="1"/>
  <c r="F7" i="1"/>
  <c r="H26" i="1" l="1"/>
  <c r="F49" i="1"/>
  <c r="F14" i="1"/>
  <c r="F26" i="1" s="1"/>
  <c r="F39" i="1"/>
  <c r="F50" i="1" s="1"/>
  <c r="F60" i="1" s="1"/>
  <c r="K27" i="1" l="1"/>
</calcChain>
</file>

<file path=xl/sharedStrings.xml><?xml version="1.0" encoding="utf-8"?>
<sst xmlns="http://schemas.openxmlformats.org/spreadsheetml/2006/main" count="102" uniqueCount="96">
  <si>
    <t>Estado de Situación Financiera</t>
  </si>
  <si>
    <t>Del ejercicio terminado al 31 de Marzo 2026</t>
  </si>
  <si>
    <t>(Valores en RD$)</t>
  </si>
  <si>
    <t>Mapeo</t>
  </si>
  <si>
    <t>º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</si>
  <si>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</si>
  <si>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</si>
  <si>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</si>
  <si>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</si>
  <si>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</si>
  <si>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</si>
  <si>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</si>
  <si>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</si>
  <si>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</si>
  <si>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</si>
  <si>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</si>
  <si>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</si>
  <si>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</si>
  <si>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</si>
  <si>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</si>
  <si>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</si>
  <si>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</si>
  <si>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</si>
  <si>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</si>
  <si>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</si>
  <si>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</si>
  <si>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</si>
  <si>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</si>
  <si>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</si>
  <si>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</si>
  <si>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</si>
  <si>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</si>
  <si>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</si>
  <si>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</si>
  <si>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</si>
  <si>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</si>
  <si>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</si>
  <si>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</si>
  <si>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</si>
  <si>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</si>
  <si>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</si>
  <si>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</si>
  <si>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</si>
  <si>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</si>
  <si>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</si>
  <si>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</si>
  <si>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</si>
  <si>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</si>
  <si>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</si>
  <si>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</si>
  <si>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</si>
  <si>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</si>
  <si>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</si>
  <si>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</si>
  <si>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</si>
  <si>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</si>
  <si>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</si>
  <si>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</si>
  <si>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</si>
  <si>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</si>
  <si>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</si>
  <si>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</si>
  <si>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</si>
  <si>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</si>
  <si>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</si>
  <si>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</si>
  <si>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</si>
  <si>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</si>
  <si>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</si>
  <si>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</si>
  <si>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</si>
  <si>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</si>
  <si>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</si>
  <si>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</si>
  <si>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</si>
  <si>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</si>
  <si>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</si>
  <si>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</si>
  <si>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</si>
  <si>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</si>
  <si>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</si>
  <si>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</si>
  <si>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</si>
  <si>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</si>
  <si>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</si>
  <si>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</si>
  <si>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</si>
  <si>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</si>
  <si>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</si>
  <si>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</si>
  <si>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Yuliana Y. Nuñez Florentino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</si>
  <si>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</si>
  <si>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</si>
  <si>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</si>
  <si>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Joselin Valdez Offrer</t>
  </si>
  <si>
    <t xml:space="preserve">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</si>
</sst>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_P_t_s_-;\-* #,##0.00\ _P_t_s_-;_-* &quot;-&quot;??\ _P_t_s_-;_-@_-"/>
    <numFmt numFmtId="167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  <xf numFmtId="0" fontId="1" fillId="0" borderId="0"/>
    <xf numFmtId="0" fontId="3" fillId="0" borderId="0"/>
    <xf numFmtId="0" fontId="11" fillId="0" borderId="0"/>
    <xf numFmtId="0" fontId="11" fillId="0" borderId="0"/>
  </cellStyleXfs>
  <cellXfs count="78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0" xfId="2" applyFont="1" applyFill="1" applyBorder="1" applyAlignment="1"/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Alignment="1">
      <alignment horizontal="right"/>
    </xf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/>
    <xf numFmtId="0" fontId="7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6" fillId="0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5" fontId="2" fillId="0" borderId="0" xfId="0" applyNumberFormat="1" applyFont="1"/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/>
    <xf numFmtId="43" fontId="6" fillId="4" borderId="4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6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6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IEROS%202026/ESTADOS%20FINANC.%20%20MES%20DE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Pasivo Contingente"/>
    </sheetNames>
    <sheetDataSet>
      <sheetData sheetId="0"/>
      <sheetData sheetId="1">
        <row r="31">
          <cell r="F31">
            <v>-347012818.81000006</v>
          </cell>
        </row>
      </sheetData>
      <sheetData sheetId="2"/>
      <sheetData sheetId="3"/>
      <sheetData sheetId="4">
        <row r="40">
          <cell r="C40">
            <v>57583135.75</v>
          </cell>
        </row>
      </sheetData>
      <sheetData sheetId="5">
        <row r="25">
          <cell r="H25">
            <v>185899677.19999993</v>
          </cell>
        </row>
      </sheetData>
      <sheetData sheetId="6">
        <row r="19">
          <cell r="B19">
            <v>34363842.700000003</v>
          </cell>
        </row>
      </sheetData>
      <sheetData sheetId="7">
        <row r="25">
          <cell r="B25">
            <v>25918951.670000002</v>
          </cell>
        </row>
      </sheetData>
      <sheetData sheetId="8">
        <row r="13">
          <cell r="B13">
            <v>65808598.719999999</v>
          </cell>
        </row>
      </sheetData>
      <sheetData sheetId="9"/>
      <sheetData sheetId="10">
        <row r="20">
          <cell r="B20">
            <v>512565.63</v>
          </cell>
        </row>
      </sheetData>
      <sheetData sheetId="11">
        <row r="15">
          <cell r="B15">
            <v>0</v>
          </cell>
        </row>
      </sheetData>
      <sheetData sheetId="12"/>
      <sheetData sheetId="13">
        <row r="16">
          <cell r="B16">
            <v>10644272.720000001</v>
          </cell>
        </row>
      </sheetData>
      <sheetData sheetId="14">
        <row r="16">
          <cell r="B16">
            <v>573812989.05999994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tabSelected="1" topLeftCell="C1" zoomScaleNormal="100" zoomScaleSheetLayoutView="100" workbookViewId="0">
      <selection activeCell="K32" sqref="K32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ht="15.75" x14ac:dyDescent="0.25">
      <c r="C1" s="75"/>
      <c r="D1" s="74"/>
      <c r="E1" s="74"/>
      <c r="F1" s="74"/>
      <c r="G1" s="74"/>
      <c r="H1" s="74"/>
      <c r="I1" s="74"/>
      <c r="J1" s="9"/>
      <c r="K1" s="9"/>
      <c r="L1" s="9"/>
      <c r="M1" s="10"/>
    </row>
    <row r="2" spans="1:13" ht="15.75" x14ac:dyDescent="0.25">
      <c r="C2" s="76" t="s">
        <v>0</v>
      </c>
      <c r="D2" s="76"/>
      <c r="E2" s="76"/>
      <c r="F2" s="76"/>
      <c r="G2" s="76"/>
      <c r="H2" s="76"/>
    </row>
    <row r="3" spans="1:13" ht="15.75" x14ac:dyDescent="0.25">
      <c r="C3" s="76" t="s">
        <v>1</v>
      </c>
      <c r="D3" s="76"/>
      <c r="E3" s="76"/>
      <c r="F3" s="76"/>
      <c r="G3" s="76"/>
      <c r="H3" s="76"/>
    </row>
    <row r="4" spans="1:13" ht="15.75" x14ac:dyDescent="0.25">
      <c r="C4" s="76" t="s">
        <v>2</v>
      </c>
      <c r="D4" s="76"/>
      <c r="E4" s="76"/>
      <c r="F4" s="76"/>
      <c r="G4" s="76"/>
      <c r="H4" s="76"/>
    </row>
    <row r="5" spans="1:13" ht="15" customHeight="1" x14ac:dyDescent="0.25">
      <c r="A5" s="1" t="s">
        <v>3</v>
      </c>
      <c r="C5" s="11" t="s">
        <v>4</v>
      </c>
      <c r="D5" s="13"/>
      <c r="E5" s="13"/>
      <c r="F5" s="14"/>
      <c r="G5" s="15"/>
      <c r="H5" s="15"/>
    </row>
    <row r="6" spans="1:13" x14ac:dyDescent="0.25">
      <c r="C6" s="11" t="s">
        <v>5</v>
      </c>
      <c r="D6" s="13"/>
      <c r="E6" s="13"/>
      <c r="F6" s="8"/>
      <c r="G6" s="15"/>
      <c r="H6" s="15"/>
    </row>
    <row r="7" spans="1:13" x14ac:dyDescent="0.25">
      <c r="A7" s="1" t="s">
        <v>6</v>
      </c>
      <c r="C7" s="7"/>
      <c r="D7" s="7" t="s">
        <v>7</v>
      </c>
      <c r="E7" s="7"/>
      <c r="F7" s="16">
        <f>'[1]Efectivo '!C40</f>
        <v>57583135.75</v>
      </c>
      <c r="G7" s="17"/>
      <c r="H7" s="18"/>
    </row>
    <row r="8" spans="1:13" customFormat="1" x14ac:dyDescent="0.25">
      <c r="A8" s="19" t="s">
        <v>8</v>
      </c>
      <c r="B8" s="20"/>
      <c r="C8" s="21"/>
      <c r="D8" s="7" t="s">
        <v>9</v>
      </c>
      <c r="E8" s="7"/>
      <c r="F8" s="22"/>
      <c r="G8" s="23"/>
      <c r="H8" s="24"/>
      <c r="I8" s="20"/>
      <c r="J8" s="25"/>
    </row>
    <row r="9" spans="1:13" customFormat="1" x14ac:dyDescent="0.25">
      <c r="A9" s="19" t="s">
        <v>10</v>
      </c>
      <c r="B9" s="20"/>
      <c r="C9" s="21"/>
      <c r="D9" s="7" t="s">
        <v>11</v>
      </c>
      <c r="E9" s="7"/>
      <c r="F9" s="4"/>
      <c r="G9" s="23"/>
      <c r="H9" s="24"/>
      <c r="I9" s="20"/>
      <c r="J9" s="20"/>
    </row>
    <row r="10" spans="1:13" customFormat="1" x14ac:dyDescent="0.25">
      <c r="A10" s="19" t="s">
        <v>12</v>
      </c>
      <c r="B10" s="20"/>
      <c r="C10" s="21"/>
      <c r="D10" s="7" t="s">
        <v>13</v>
      </c>
      <c r="E10" s="7"/>
      <c r="F10" s="26">
        <f>'[1]Cuenta por Cobrar'!B25</f>
        <v>25918951.670000002</v>
      </c>
      <c r="G10" s="27"/>
      <c r="H10" s="28"/>
      <c r="I10" s="29"/>
      <c r="J10" s="20"/>
    </row>
    <row r="11" spans="1:13" x14ac:dyDescent="0.25">
      <c r="A11" s="1" t="s">
        <v>14</v>
      </c>
      <c r="C11" s="7"/>
      <c r="D11" s="7" t="s">
        <v>15</v>
      </c>
      <c r="E11" s="7"/>
      <c r="F11" s="30">
        <f>[1]Inventario!B19</f>
        <v>34363842.700000003</v>
      </c>
      <c r="G11" s="31"/>
      <c r="H11" s="32"/>
      <c r="I11" s="3"/>
    </row>
    <row r="12" spans="1:13" customFormat="1" x14ac:dyDescent="0.25">
      <c r="A12" s="19" t="s">
        <v>16</v>
      </c>
      <c r="B12" s="20"/>
      <c r="C12" s="21"/>
      <c r="D12" s="7" t="s">
        <v>17</v>
      </c>
      <c r="E12" s="7"/>
      <c r="F12" s="33"/>
      <c r="G12" s="27" t="s">
        <v>18</v>
      </c>
      <c r="H12" s="28"/>
      <c r="I12" s="34" t="s">
        <v>18</v>
      </c>
      <c r="J12" s="20"/>
    </row>
    <row r="13" spans="1:13" customFormat="1" x14ac:dyDescent="0.25">
      <c r="A13" s="19" t="s">
        <v>19</v>
      </c>
      <c r="B13" s="20"/>
      <c r="C13" s="21"/>
      <c r="D13" s="7" t="s">
        <v>20</v>
      </c>
      <c r="E13" s="7"/>
      <c r="F13" s="35"/>
      <c r="G13" s="27"/>
      <c r="H13" s="36"/>
      <c r="I13" s="20"/>
      <c r="J13" s="20"/>
    </row>
    <row r="14" spans="1:13" x14ac:dyDescent="0.25">
      <c r="C14" s="11" t="s">
        <v>21</v>
      </c>
      <c r="D14" s="7"/>
      <c r="E14" s="7"/>
      <c r="F14" s="37">
        <f>SUM(F7:F13)</f>
        <v>117865930.12</v>
      </c>
      <c r="G14" s="31"/>
      <c r="H14" s="38">
        <f>SUM(H6:H13)</f>
        <v>0</v>
      </c>
    </row>
    <row r="15" spans="1:13" x14ac:dyDescent="0.25">
      <c r="C15" s="11"/>
      <c r="D15" s="7"/>
      <c r="E15" s="7"/>
      <c r="F15" s="39"/>
      <c r="G15" s="31"/>
      <c r="H15" s="40"/>
      <c r="K15" s="41"/>
    </row>
    <row r="16" spans="1:13" x14ac:dyDescent="0.25">
      <c r="C16" s="11" t="s">
        <v>22</v>
      </c>
      <c r="D16" s="7"/>
      <c r="E16" s="7"/>
      <c r="F16" s="16"/>
      <c r="G16" s="32"/>
      <c r="H16" s="18"/>
    </row>
    <row r="17" spans="1:13" customFormat="1" x14ac:dyDescent="0.25">
      <c r="A17" s="19" t="s">
        <v>23</v>
      </c>
      <c r="B17" s="20"/>
      <c r="C17" s="21"/>
      <c r="D17" s="7" t="s">
        <v>24</v>
      </c>
      <c r="E17" s="7"/>
      <c r="F17" s="22">
        <v>0</v>
      </c>
      <c r="G17" s="23"/>
      <c r="H17" s="24"/>
      <c r="I17" s="20"/>
      <c r="J17" s="20"/>
    </row>
    <row r="18" spans="1:13" customFormat="1" x14ac:dyDescent="0.25">
      <c r="A18" s="19" t="s">
        <v>25</v>
      </c>
      <c r="B18" s="20"/>
      <c r="C18" s="21"/>
      <c r="D18" s="6" t="s">
        <v>26</v>
      </c>
      <c r="E18" s="6"/>
      <c r="F18" s="33"/>
      <c r="G18" s="27"/>
      <c r="H18" s="28"/>
      <c r="I18" s="20"/>
      <c r="J18" s="42"/>
    </row>
    <row r="19" spans="1:13" customFormat="1" x14ac:dyDescent="0.25">
      <c r="A19" s="19" t="s">
        <v>27</v>
      </c>
      <c r="B19" s="20"/>
      <c r="C19" s="21"/>
      <c r="D19" s="6" t="s">
        <v>28</v>
      </c>
      <c r="E19" s="6"/>
      <c r="F19" s="33"/>
      <c r="G19" s="27"/>
      <c r="H19" s="28"/>
      <c r="I19" s="20"/>
      <c r="J19" s="20"/>
    </row>
    <row r="20" spans="1:13" customFormat="1" x14ac:dyDescent="0.25">
      <c r="A20" s="19" t="s">
        <v>29</v>
      </c>
      <c r="B20" s="20"/>
      <c r="C20" s="21"/>
      <c r="D20" s="6" t="s">
        <v>30</v>
      </c>
      <c r="E20" s="6"/>
      <c r="F20" s="33"/>
      <c r="G20" s="27"/>
      <c r="H20" s="28"/>
      <c r="I20" s="20"/>
      <c r="J20" s="20"/>
    </row>
    <row r="21" spans="1:13" x14ac:dyDescent="0.25">
      <c r="A21" s="1" t="s">
        <v>31</v>
      </c>
      <c r="C21" s="7"/>
      <c r="D21" s="6" t="s">
        <v>32</v>
      </c>
      <c r="E21" s="6"/>
      <c r="F21" s="30">
        <f>'[1]Mobiliario Eq. Ofc.'!H25</f>
        <v>185899677.19999993</v>
      </c>
      <c r="G21" s="31"/>
      <c r="H21" s="32"/>
      <c r="M21" s="43"/>
    </row>
    <row r="22" spans="1:13" x14ac:dyDescent="0.25">
      <c r="A22" s="1" t="s">
        <v>33</v>
      </c>
      <c r="C22" s="7"/>
      <c r="D22" s="6" t="s">
        <v>34</v>
      </c>
      <c r="E22" s="6"/>
      <c r="F22" s="44"/>
      <c r="G22" s="31"/>
      <c r="H22" s="32"/>
      <c r="J22" s="45"/>
      <c r="M22" s="43"/>
    </row>
    <row r="23" spans="1:13" customFormat="1" x14ac:dyDescent="0.25">
      <c r="A23" s="19" t="s">
        <v>35</v>
      </c>
      <c r="B23" s="20"/>
      <c r="C23" s="21"/>
      <c r="D23" s="6" t="s">
        <v>36</v>
      </c>
      <c r="E23" s="6"/>
      <c r="F23" s="33"/>
      <c r="G23" s="27"/>
      <c r="H23" s="28"/>
      <c r="I23" s="2"/>
      <c r="J23" s="2"/>
      <c r="M23" s="46"/>
    </row>
    <row r="24" spans="1:13" x14ac:dyDescent="0.25">
      <c r="C24" s="11" t="s">
        <v>37</v>
      </c>
      <c r="D24" s="7"/>
      <c r="E24" s="7"/>
      <c r="F24" s="37">
        <f>SUM(F17:F23)</f>
        <v>185899677.19999993</v>
      </c>
      <c r="G24" s="31"/>
      <c r="H24" s="38">
        <f>SUM(H17:H23)</f>
        <v>0</v>
      </c>
      <c r="M24" s="43"/>
    </row>
    <row r="25" spans="1:13" x14ac:dyDescent="0.25">
      <c r="C25" s="11"/>
      <c r="D25" s="7"/>
      <c r="E25" s="7"/>
      <c r="F25" s="39"/>
      <c r="G25" s="31"/>
      <c r="H25" s="40"/>
      <c r="M25" s="43"/>
    </row>
    <row r="26" spans="1:13" ht="15.75" thickBot="1" x14ac:dyDescent="0.3">
      <c r="C26" s="11" t="s">
        <v>38</v>
      </c>
      <c r="D26" s="7"/>
      <c r="E26" s="7"/>
      <c r="F26" s="47">
        <f>SUM(F24,F14)</f>
        <v>303765607.31999993</v>
      </c>
      <c r="G26" s="48"/>
      <c r="H26" s="49">
        <f>SUM(H24,H14)</f>
        <v>0</v>
      </c>
      <c r="J26" s="50"/>
      <c r="K26" s="51"/>
    </row>
    <row r="27" spans="1:13" ht="15.75" thickTop="1" x14ac:dyDescent="0.25">
      <c r="C27" s="7"/>
      <c r="D27" s="7" t="s">
        <v>18</v>
      </c>
      <c r="E27" s="7"/>
      <c r="F27" s="16"/>
      <c r="G27" s="18"/>
      <c r="H27" s="18"/>
      <c r="J27" s="52"/>
      <c r="K27" s="53">
        <f>F26-F60</f>
        <v>0</v>
      </c>
    </row>
    <row r="28" spans="1:13" x14ac:dyDescent="0.25">
      <c r="C28" s="11" t="s">
        <v>39</v>
      </c>
      <c r="D28" s="7"/>
      <c r="E28" s="7"/>
      <c r="F28" s="16"/>
      <c r="G28" s="18"/>
      <c r="H28" s="18"/>
    </row>
    <row r="29" spans="1:13" x14ac:dyDescent="0.25">
      <c r="C29" s="11" t="s">
        <v>40</v>
      </c>
      <c r="D29" s="7"/>
      <c r="E29" s="7"/>
      <c r="F29" s="54"/>
      <c r="G29" s="17"/>
      <c r="H29" s="17"/>
      <c r="K29" s="41"/>
    </row>
    <row r="30" spans="1:13" customFormat="1" x14ac:dyDescent="0.25">
      <c r="A30" s="19" t="s">
        <v>41</v>
      </c>
      <c r="B30" s="20"/>
      <c r="C30" s="21"/>
      <c r="D30" s="7" t="s">
        <v>42</v>
      </c>
      <c r="E30" s="7"/>
      <c r="F30" s="22"/>
      <c r="G30" s="55"/>
      <c r="H30" s="24"/>
      <c r="I30" s="20"/>
      <c r="J30" s="56"/>
    </row>
    <row r="31" spans="1:13" x14ac:dyDescent="0.25">
      <c r="A31" s="1" t="s">
        <v>43</v>
      </c>
      <c r="C31" s="7"/>
      <c r="D31" s="7" t="s">
        <v>44</v>
      </c>
      <c r="E31" s="7"/>
      <c r="F31" s="44">
        <f>'[1]CXP Corto plazo'!B13</f>
        <v>65808598.719999999</v>
      </c>
      <c r="G31" s="31"/>
      <c r="H31" s="32"/>
    </row>
    <row r="32" spans="1:13" customFormat="1" x14ac:dyDescent="0.25">
      <c r="A32" s="19" t="s">
        <v>45</v>
      </c>
      <c r="B32" s="20"/>
      <c r="C32" s="21"/>
      <c r="D32" s="7" t="s">
        <v>46</v>
      </c>
      <c r="E32" s="7"/>
      <c r="F32" s="33"/>
      <c r="G32" s="27"/>
      <c r="H32" s="28"/>
      <c r="I32" s="20"/>
      <c r="J32" s="42"/>
    </row>
    <row r="33" spans="1:10" customFormat="1" x14ac:dyDescent="0.25">
      <c r="A33" s="19" t="s">
        <v>47</v>
      </c>
      <c r="B33" s="20"/>
      <c r="C33" s="21"/>
      <c r="D33" s="7" t="s">
        <v>48</v>
      </c>
      <c r="E33" s="7"/>
      <c r="F33" s="33"/>
      <c r="G33" s="27"/>
      <c r="H33" s="28"/>
      <c r="I33" s="20"/>
      <c r="J33" s="20"/>
    </row>
    <row r="34" spans="1:10" customFormat="1" x14ac:dyDescent="0.25">
      <c r="A34" s="19" t="s">
        <v>49</v>
      </c>
      <c r="B34" s="20"/>
      <c r="C34" s="21"/>
      <c r="D34" s="7" t="s">
        <v>50</v>
      </c>
      <c r="E34" s="7"/>
      <c r="F34" s="22">
        <f>'[1]Retenciones y Acum.'!B20</f>
        <v>512565.63</v>
      </c>
      <c r="G34" s="23"/>
      <c r="H34" s="24"/>
      <c r="I34" s="20"/>
      <c r="J34" s="20"/>
    </row>
    <row r="35" spans="1:10" customFormat="1" x14ac:dyDescent="0.25">
      <c r="A35" s="19" t="s">
        <v>51</v>
      </c>
      <c r="B35" s="20"/>
      <c r="C35" s="21"/>
      <c r="D35" s="7" t="s">
        <v>52</v>
      </c>
      <c r="E35" s="7"/>
      <c r="F35" s="22"/>
      <c r="G35" s="23"/>
      <c r="H35" s="24"/>
      <c r="I35" s="20"/>
      <c r="J35" s="20"/>
    </row>
    <row r="36" spans="1:10" customFormat="1" x14ac:dyDescent="0.25">
      <c r="A36" s="19" t="s">
        <v>53</v>
      </c>
      <c r="B36" s="20"/>
      <c r="C36" s="21"/>
      <c r="D36" s="7" t="s">
        <v>54</v>
      </c>
      <c r="E36" s="7"/>
      <c r="F36" s="35">
        <f>'[1]Benef. Empl x p Corto Plazo'!B16</f>
        <v>10644272.720000001</v>
      </c>
      <c r="G36" s="23"/>
      <c r="H36" s="24"/>
      <c r="I36" s="20"/>
      <c r="J36" s="25"/>
    </row>
    <row r="37" spans="1:10" customFormat="1" x14ac:dyDescent="0.25">
      <c r="A37" s="19" t="s">
        <v>55</v>
      </c>
      <c r="B37" s="20"/>
      <c r="C37" s="21"/>
      <c r="D37" s="7" t="s">
        <v>56</v>
      </c>
      <c r="E37" s="7"/>
      <c r="F37" s="22"/>
      <c r="G37" s="23"/>
      <c r="H37" s="24"/>
      <c r="I37" s="20"/>
      <c r="J37" s="20"/>
    </row>
    <row r="38" spans="1:10" customFormat="1" x14ac:dyDescent="0.25">
      <c r="A38" s="19" t="s">
        <v>57</v>
      </c>
      <c r="B38" s="20"/>
      <c r="C38" s="21"/>
      <c r="D38" s="7" t="s">
        <v>58</v>
      </c>
      <c r="E38" s="7"/>
      <c r="F38" s="35"/>
      <c r="G38" s="27"/>
      <c r="H38" s="28"/>
      <c r="I38" s="20"/>
      <c r="J38" s="20"/>
    </row>
    <row r="39" spans="1:10" x14ac:dyDescent="0.25">
      <c r="C39" s="11" t="s">
        <v>59</v>
      </c>
      <c r="D39" s="7"/>
      <c r="E39" s="7"/>
      <c r="F39" s="39">
        <f>SUM(F30:F38)</f>
        <v>76965437.070000008</v>
      </c>
      <c r="G39" s="31"/>
      <c r="H39" s="40">
        <f>SUM(H30:H38)</f>
        <v>0</v>
      </c>
    </row>
    <row r="40" spans="1:10" ht="15" customHeight="1" x14ac:dyDescent="0.25">
      <c r="C40" s="11"/>
      <c r="D40" s="7"/>
      <c r="E40" s="7"/>
      <c r="F40" s="39"/>
      <c r="G40" s="31"/>
      <c r="H40" s="40"/>
    </row>
    <row r="41" spans="1:10" x14ac:dyDescent="0.25">
      <c r="C41" s="11"/>
      <c r="D41" s="7"/>
      <c r="E41" s="7"/>
      <c r="F41" s="39"/>
      <c r="G41" s="31"/>
      <c r="H41" s="32"/>
    </row>
    <row r="42" spans="1:10" customFormat="1" x14ac:dyDescent="0.25">
      <c r="A42" s="19"/>
      <c r="B42" s="20"/>
      <c r="C42" s="57" t="s">
        <v>60</v>
      </c>
      <c r="D42" s="21"/>
      <c r="E42" s="21"/>
      <c r="F42" s="58"/>
      <c r="G42" s="55"/>
      <c r="H42" s="55"/>
      <c r="I42" s="20"/>
      <c r="J42" s="20"/>
    </row>
    <row r="43" spans="1:10" customFormat="1" x14ac:dyDescent="0.25">
      <c r="A43" s="19" t="s">
        <v>61</v>
      </c>
      <c r="B43" s="20"/>
      <c r="C43" s="21"/>
      <c r="D43" s="7" t="s">
        <v>62</v>
      </c>
      <c r="E43" s="7"/>
      <c r="F43" s="22">
        <f>'[1]CXP Largo Plazo'!B15</f>
        <v>0</v>
      </c>
      <c r="G43" s="23"/>
      <c r="H43" s="24"/>
      <c r="I43" s="20"/>
      <c r="J43" s="20"/>
    </row>
    <row r="44" spans="1:10" customFormat="1" x14ac:dyDescent="0.25">
      <c r="A44" s="19" t="s">
        <v>63</v>
      </c>
      <c r="B44" s="20"/>
      <c r="C44" s="21"/>
      <c r="D44" s="7" t="s">
        <v>64</v>
      </c>
      <c r="E44" s="7"/>
      <c r="F44" s="59"/>
      <c r="G44" s="23"/>
      <c r="H44" s="24"/>
      <c r="I44" s="20"/>
      <c r="J44" s="20"/>
    </row>
    <row r="45" spans="1:10" customFormat="1" x14ac:dyDescent="0.25">
      <c r="A45" s="19" t="s">
        <v>65</v>
      </c>
      <c r="B45" s="20"/>
      <c r="C45" s="21"/>
      <c r="D45" s="7" t="s">
        <v>66</v>
      </c>
      <c r="E45" s="7"/>
      <c r="F45" s="59"/>
      <c r="G45" s="23"/>
      <c r="H45" s="24"/>
      <c r="I45" s="20"/>
      <c r="J45" s="20"/>
    </row>
    <row r="46" spans="1:10" customFormat="1" x14ac:dyDescent="0.25">
      <c r="A46" s="19" t="s">
        <v>67</v>
      </c>
      <c r="B46" s="20"/>
      <c r="C46" s="21"/>
      <c r="D46" s="7" t="s">
        <v>68</v>
      </c>
      <c r="E46" s="7"/>
      <c r="F46" s="59"/>
      <c r="G46" s="23"/>
      <c r="H46" s="24"/>
      <c r="I46" s="20"/>
      <c r="J46" s="20"/>
    </row>
    <row r="47" spans="1:10" customFormat="1" x14ac:dyDescent="0.25">
      <c r="A47" s="19" t="s">
        <v>69</v>
      </c>
      <c r="B47" s="20"/>
      <c r="C47" s="21"/>
      <c r="D47" s="7" t="s">
        <v>70</v>
      </c>
      <c r="E47" s="7"/>
      <c r="F47" s="60">
        <f>'ESF SNS '!F48</f>
        <v>0</v>
      </c>
      <c r="G47" s="23"/>
      <c r="H47" s="24"/>
      <c r="I47" s="20"/>
      <c r="J47" s="20"/>
    </row>
    <row r="48" spans="1:10" customFormat="1" x14ac:dyDescent="0.25">
      <c r="A48" s="19" t="s">
        <v>71</v>
      </c>
      <c r="B48" s="20"/>
      <c r="C48" s="21"/>
      <c r="D48" s="7" t="s">
        <v>72</v>
      </c>
      <c r="E48" s="7"/>
      <c r="F48" s="59"/>
      <c r="G48" s="23"/>
      <c r="H48" s="24"/>
      <c r="I48" s="20"/>
      <c r="J48" s="20"/>
    </row>
    <row r="49" spans="1:13" customFormat="1" ht="16.5" customHeight="1" x14ac:dyDescent="0.25">
      <c r="A49" s="19"/>
      <c r="B49" s="20"/>
      <c r="C49" s="57" t="s">
        <v>73</v>
      </c>
      <c r="D49" s="21"/>
      <c r="E49" s="21"/>
      <c r="F49" s="61">
        <f>+F43+F47</f>
        <v>0</v>
      </c>
      <c r="G49" s="27"/>
      <c r="H49" s="32"/>
      <c r="I49" s="20"/>
      <c r="J49" s="20"/>
    </row>
    <row r="50" spans="1:13" x14ac:dyDescent="0.25">
      <c r="C50" s="11" t="s">
        <v>74</v>
      </c>
      <c r="D50" s="7"/>
      <c r="E50" s="7"/>
      <c r="F50" s="62">
        <f>+F39+F49</f>
        <v>76965437.070000008</v>
      </c>
      <c r="G50" s="48"/>
      <c r="H50" s="38">
        <f>SUM(H39,H49)</f>
        <v>0</v>
      </c>
    </row>
    <row r="51" spans="1:13" x14ac:dyDescent="0.25">
      <c r="C51" s="11"/>
      <c r="D51" s="7"/>
      <c r="E51" s="7"/>
      <c r="F51" s="63"/>
      <c r="G51" s="18"/>
      <c r="H51" s="18"/>
      <c r="M51" s="64" t="s">
        <v>18</v>
      </c>
    </row>
    <row r="52" spans="1:13" x14ac:dyDescent="0.25">
      <c r="C52" s="11" t="s">
        <v>75</v>
      </c>
      <c r="D52" s="7"/>
      <c r="E52" s="7"/>
      <c r="F52" s="8"/>
      <c r="G52" s="18"/>
      <c r="H52" s="18"/>
      <c r="M52" s="5" t="s">
        <v>18</v>
      </c>
    </row>
    <row r="53" spans="1:13" customFormat="1" x14ac:dyDescent="0.25">
      <c r="A53" s="19" t="s">
        <v>76</v>
      </c>
      <c r="B53" s="20"/>
      <c r="C53" s="57"/>
      <c r="D53" s="7" t="s">
        <v>77</v>
      </c>
      <c r="E53" s="7"/>
      <c r="F53" s="59"/>
      <c r="G53" s="23"/>
      <c r="H53" s="24"/>
      <c r="I53" s="20"/>
      <c r="J53" s="20"/>
    </row>
    <row r="54" spans="1:13" customFormat="1" x14ac:dyDescent="0.25">
      <c r="A54" s="19" t="s">
        <v>78</v>
      </c>
      <c r="B54" s="20"/>
      <c r="C54" s="21"/>
      <c r="D54" s="7" t="s">
        <v>79</v>
      </c>
      <c r="E54" s="7"/>
      <c r="F54" s="59"/>
      <c r="G54" s="23"/>
      <c r="H54" s="24"/>
      <c r="I54" s="20"/>
      <c r="J54" s="20"/>
    </row>
    <row r="55" spans="1:13" x14ac:dyDescent="0.25">
      <c r="A55" s="1" t="s">
        <v>80</v>
      </c>
      <c r="C55" s="7"/>
      <c r="D55" s="7" t="s">
        <v>81</v>
      </c>
      <c r="E55" s="7"/>
      <c r="F55" s="8">
        <f>'[1]ERF SRS '!F31</f>
        <v>-347012818.81000006</v>
      </c>
      <c r="G55" s="17"/>
      <c r="H55" s="18"/>
      <c r="M55" s="64" t="s">
        <v>18</v>
      </c>
    </row>
    <row r="56" spans="1:13" x14ac:dyDescent="0.25">
      <c r="A56" s="1" t="s">
        <v>82</v>
      </c>
      <c r="C56" s="7"/>
      <c r="D56" s="7" t="s">
        <v>83</v>
      </c>
      <c r="E56" s="7"/>
      <c r="F56" s="59">
        <f>[1]Patrimonio!B16</f>
        <v>573812989.05999994</v>
      </c>
      <c r="G56" s="17"/>
      <c r="H56" s="65"/>
    </row>
    <row r="57" spans="1:13" customFormat="1" x14ac:dyDescent="0.25">
      <c r="A57" s="19" t="s">
        <v>84</v>
      </c>
      <c r="B57" s="20"/>
      <c r="C57" s="21"/>
      <c r="D57" s="7" t="s">
        <v>85</v>
      </c>
      <c r="E57" s="7"/>
      <c r="F57" s="63"/>
      <c r="G57" s="23"/>
      <c r="H57" s="32"/>
      <c r="I57" s="20"/>
      <c r="J57" s="20"/>
    </row>
    <row r="58" spans="1:13" x14ac:dyDescent="0.25">
      <c r="C58" s="11" t="s">
        <v>86</v>
      </c>
      <c r="D58" s="7"/>
      <c r="E58" s="7"/>
      <c r="F58" s="61">
        <f>+F53+F55+F56</f>
        <v>226800170.24999988</v>
      </c>
      <c r="G58" s="48"/>
      <c r="H58" s="38"/>
    </row>
    <row r="59" spans="1:13" x14ac:dyDescent="0.25">
      <c r="C59" s="11"/>
      <c r="D59" s="7"/>
      <c r="E59" s="7"/>
      <c r="F59" s="8"/>
      <c r="G59" s="15"/>
      <c r="H59" s="15"/>
    </row>
    <row r="60" spans="1:13" ht="15.75" thickBot="1" x14ac:dyDescent="0.3">
      <c r="C60" s="11" t="s">
        <v>87</v>
      </c>
      <c r="D60" s="7"/>
      <c r="E60" s="7"/>
      <c r="F60" s="47">
        <f>+F50+F58</f>
        <v>303765607.31999987</v>
      </c>
      <c r="G60" s="15"/>
      <c r="H60" s="49">
        <f>+H50+H58</f>
        <v>0</v>
      </c>
      <c r="J60" s="4"/>
      <c r="L60" s="66" t="s">
        <v>18</v>
      </c>
    </row>
    <row r="61" spans="1:13" ht="15.75" thickTop="1" x14ac:dyDescent="0.25">
      <c r="C61" s="11"/>
      <c r="D61" s="7"/>
      <c r="E61" s="7"/>
      <c r="F61" s="62"/>
      <c r="G61" s="15"/>
      <c r="H61" s="40"/>
      <c r="J61" s="4"/>
      <c r="L61" s="66"/>
    </row>
    <row r="62" spans="1:13" x14ac:dyDescent="0.25">
      <c r="C62" s="11"/>
      <c r="D62" s="7"/>
      <c r="E62" s="7"/>
      <c r="F62" s="62"/>
      <c r="G62" s="15"/>
      <c r="H62" s="40"/>
      <c r="J62" s="4"/>
      <c r="L62" s="66"/>
    </row>
    <row r="63" spans="1:13" x14ac:dyDescent="0.25">
      <c r="C63" s="11"/>
      <c r="D63" s="7"/>
      <c r="E63" s="7"/>
      <c r="F63" s="62"/>
      <c r="G63" s="15"/>
      <c r="H63" s="40"/>
    </row>
    <row r="64" spans="1:13" x14ac:dyDescent="0.25">
      <c r="C64" s="11"/>
      <c r="D64" s="7"/>
      <c r="E64" s="7"/>
      <c r="F64" s="62"/>
      <c r="G64" s="15"/>
      <c r="H64" s="40"/>
    </row>
    <row r="65" spans="3:10" x14ac:dyDescent="0.25">
      <c r="C65" s="11"/>
      <c r="D65" s="7"/>
      <c r="E65" s="7"/>
      <c r="F65" s="62"/>
      <c r="G65" s="15"/>
      <c r="H65" s="40"/>
    </row>
    <row r="66" spans="3:10" x14ac:dyDescent="0.25">
      <c r="C66" s="11"/>
      <c r="D66" s="7"/>
      <c r="E66" s="7"/>
      <c r="F66" s="62"/>
      <c r="G66" s="15"/>
      <c r="H66" s="40"/>
    </row>
    <row r="67" spans="3:10" x14ac:dyDescent="0.25">
      <c r="C67" s="11"/>
      <c r="D67" s="67" t="s">
        <v>88</v>
      </c>
      <c r="E67" s="67" t="s">
        <v>89</v>
      </c>
      <c r="F67" s="67" t="s">
        <v>90</v>
      </c>
      <c r="G67" s="62"/>
      <c r="H67" s="68"/>
      <c r="I67" s="40"/>
    </row>
    <row r="68" spans="3:10" x14ac:dyDescent="0.25">
      <c r="C68" s="11"/>
      <c r="D68" s="7" t="s">
        <v>91</v>
      </c>
      <c r="E68" s="69" t="s">
        <v>92</v>
      </c>
      <c r="F68" s="69" t="s">
        <v>93</v>
      </c>
      <c r="G68" s="70"/>
      <c r="H68" s="15"/>
      <c r="I68" s="40"/>
    </row>
    <row r="69" spans="3:10" x14ac:dyDescent="0.25">
      <c r="C69" s="11"/>
      <c r="D69" s="7"/>
      <c r="E69" s="69"/>
      <c r="F69" s="69"/>
      <c r="G69" s="70"/>
      <c r="H69" s="15"/>
      <c r="I69" s="40"/>
    </row>
    <row r="70" spans="3:10" x14ac:dyDescent="0.25">
      <c r="C70" s="11"/>
      <c r="D70" s="7"/>
      <c r="E70" s="69"/>
      <c r="F70" s="69"/>
      <c r="G70" s="70"/>
      <c r="H70" s="15"/>
      <c r="I70" s="40"/>
    </row>
    <row r="71" spans="3:10" x14ac:dyDescent="0.25">
      <c r="C71" s="11"/>
      <c r="D71" s="7"/>
      <c r="E71" s="69"/>
      <c r="F71" s="69"/>
      <c r="G71" s="70"/>
      <c r="H71" s="15"/>
      <c r="I71" s="40"/>
    </row>
    <row r="72" spans="3:10" x14ac:dyDescent="0.25">
      <c r="C72" s="11"/>
      <c r="D72" s="7"/>
      <c r="E72" s="69"/>
      <c r="F72" s="69"/>
      <c r="G72" s="70"/>
      <c r="H72" s="15"/>
      <c r="I72" s="40"/>
    </row>
    <row r="73" spans="3:10" x14ac:dyDescent="0.25">
      <c r="C73" s="11"/>
      <c r="D73" s="7"/>
      <c r="E73" s="7"/>
      <c r="F73" s="62"/>
      <c r="G73" s="15"/>
      <c r="H73" s="40"/>
    </row>
    <row r="74" spans="3:10" x14ac:dyDescent="0.25">
      <c r="C74" s="11"/>
      <c r="D74" s="12" t="s">
        <v>94</v>
      </c>
      <c r="E74" s="5"/>
      <c r="F74" s="5"/>
      <c r="G74" s="5"/>
      <c r="H74" s="5"/>
      <c r="I74" s="5"/>
      <c r="J74" s="71"/>
    </row>
    <row r="75" spans="3:10" x14ac:dyDescent="0.25">
      <c r="C75" s="11"/>
      <c r="D75" s="69" t="s">
        <v>95</v>
      </c>
      <c r="E75" s="5"/>
      <c r="F75" s="5"/>
      <c r="G75" s="5"/>
      <c r="H75" s="5"/>
      <c r="I75" s="5"/>
    </row>
    <row r="76" spans="3:10" x14ac:dyDescent="0.25">
      <c r="C76" s="11"/>
      <c r="D76" s="5"/>
      <c r="E76" s="67"/>
      <c r="F76" s="67"/>
      <c r="G76" s="62"/>
      <c r="H76" s="15"/>
      <c r="I76" s="40"/>
    </row>
    <row r="77" spans="3:10" x14ac:dyDescent="0.25">
      <c r="C77" s="69"/>
      <c r="D77" s="5"/>
      <c r="E77" s="7"/>
      <c r="F77" s="7"/>
      <c r="G77" s="63"/>
      <c r="H77" s="15"/>
      <c r="I77" s="40"/>
    </row>
    <row r="78" spans="3:10" x14ac:dyDescent="0.25">
      <c r="C78" s="11"/>
      <c r="D78" s="7"/>
      <c r="E78" s="7"/>
      <c r="F78" s="62"/>
      <c r="G78" s="15"/>
      <c r="H78" s="40"/>
    </row>
    <row r="79" spans="3:10" x14ac:dyDescent="0.25">
      <c r="C79" s="11"/>
      <c r="D79" s="7"/>
      <c r="E79" s="7"/>
      <c r="F79" s="62"/>
      <c r="G79" s="15"/>
      <c r="H79" s="40"/>
    </row>
    <row r="80" spans="3:10" x14ac:dyDescent="0.25">
      <c r="C80" s="7"/>
      <c r="D80" s="7"/>
      <c r="E80" s="7"/>
      <c r="F80" s="8"/>
      <c r="G80" s="7"/>
      <c r="H80" s="18"/>
      <c r="J80" s="72"/>
    </row>
    <row r="81" spans="3:8" x14ac:dyDescent="0.25">
      <c r="C81" s="77"/>
      <c r="D81" s="77"/>
      <c r="E81" s="77"/>
      <c r="F81" s="77"/>
      <c r="G81" s="77"/>
      <c r="H81" s="77"/>
    </row>
    <row r="82" spans="3:8" x14ac:dyDescent="0.25">
      <c r="C82" s="7"/>
      <c r="D82" s="11"/>
      <c r="E82" s="11"/>
      <c r="F82" s="8"/>
      <c r="G82" s="7"/>
      <c r="H82" s="7"/>
    </row>
    <row r="83" spans="3:8" x14ac:dyDescent="0.25">
      <c r="C83" s="7"/>
      <c r="D83" s="7"/>
      <c r="E83" s="7"/>
      <c r="F83" s="8"/>
      <c r="G83" s="73"/>
      <c r="H83" s="73"/>
    </row>
    <row r="85" spans="3:8" x14ac:dyDescent="0.25">
      <c r="H85" s="50"/>
    </row>
    <row r="87" spans="3:8" x14ac:dyDescent="0.25">
      <c r="H87" s="72"/>
    </row>
  </sheetData>
  <protectedRanges>
    <protectedRange algorithmName="SHA-512" hashValue="ZAfGeYA5VbL0gG93akD1xexJu2rI3UXxHwEtGuh6c0glGlh5rE1RHQPZZ54q7AqVc1jO4jlchft9pel46vZT4g==" saltValue="JJI+A7ZZczdDIztssZc9Vg==" spinCount="100000" sqref="E1:M1 C1" name="Rango1_1"/>
  </protectedRanges>
  <mergeCells count="5">
    <mergeCell ref="C81:H81"/>
    <mergeCell ref="C1:I1"/>
    <mergeCell ref="C2:H2"/>
    <mergeCell ref="C3:H3"/>
    <mergeCell ref="C4:H4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portrait" verticalDpi="300" r:id="rId1"/>
  <rowBreaks count="1" manualBreakCount="1">
    <brk id="40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2026-04-13T15:04:12Z</cp:lastPrinted>
  <dcterms:created xsi:type="dcterms:W3CDTF">2026-04-10T14:34:07Z</dcterms:created>
  <dcterms:modified xsi:type="dcterms:W3CDTF">2026-04-13T15:04:30Z</dcterms:modified>
</cp:coreProperties>
</file>