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5\FINANZAS\BALANCE GENERAL\"/>
    </mc:Choice>
  </mc:AlternateContent>
  <xr:revisionPtr revIDLastSave="0" documentId="13_ncr:1_{451BBF46-58E5-4319-BB43-6D1BF0F073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 SNS " sheetId="1" r:id="rId1"/>
  </sheets>
  <externalReferences>
    <externalReference r:id="rId2"/>
  </externalReferences>
  <definedNames>
    <definedName name="_xlnm.Print_Area" localSheetId="0">'ESF SNS '!$A$1:$I$88</definedName>
    <definedName name="_xlnm.Print_Titles" localSheetId="0">'ESF SNS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9" i="1" l="1"/>
  <c r="F58" i="1"/>
  <c r="F50" i="1"/>
  <c r="F46" i="1"/>
  <c r="H42" i="1"/>
  <c r="H53" i="1" s="1"/>
  <c r="H63" i="1" s="1"/>
  <c r="F39" i="1"/>
  <c r="F37" i="1"/>
  <c r="F34" i="1"/>
  <c r="H27" i="1"/>
  <c r="H29" i="1" s="1"/>
  <c r="F24" i="1"/>
  <c r="F27" i="1" s="1"/>
  <c r="H17" i="1"/>
  <c r="F14" i="1"/>
  <c r="F13" i="1"/>
  <c r="F10" i="1"/>
  <c r="F17" i="1" l="1"/>
  <c r="F61" i="1"/>
  <c r="F42" i="1"/>
  <c r="F52" i="1"/>
  <c r="F29" i="1"/>
  <c r="F53" i="1" l="1"/>
  <c r="F63" i="1" s="1"/>
</calcChain>
</file>

<file path=xl/sharedStrings.xml><?xml version="1.0" encoding="utf-8"?>
<sst xmlns="http://schemas.openxmlformats.org/spreadsheetml/2006/main" count="102" uniqueCount="97">
  <si>
    <t>Del ejercicio terminado al 31 de Octubre, 2025</t>
  </si>
  <si>
    <t>(Valores en RD$)</t>
  </si>
  <si>
    <t>Codigo 3.1.1.2.08</t>
  </si>
  <si>
    <t>Mapeo</t>
  </si>
  <si>
    <t>Activos</t>
  </si>
  <si>
    <t>Activos corrientes</t>
  </si>
  <si>
    <t>0001</t>
  </si>
  <si>
    <t>Efectivo y equivalentes de efectivo (Nota 7)</t>
  </si>
  <si>
    <t>0002</t>
  </si>
  <si>
    <t>Inversiones a corto plazo (Nota 8)</t>
  </si>
  <si>
    <t>0003</t>
  </si>
  <si>
    <t>Porción corriente de documentos por cobrar (Nota 9)</t>
  </si>
  <si>
    <t>0004</t>
  </si>
  <si>
    <t>Cuenta por cobrar a corto plazo (Notas 8)</t>
  </si>
  <si>
    <t>0005</t>
  </si>
  <si>
    <t>Inventarios (Nota 9)</t>
  </si>
  <si>
    <t>0006</t>
  </si>
  <si>
    <t>Pagos anticipados (Nota 12)</t>
  </si>
  <si>
    <t xml:space="preserve"> 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</si>
  <si>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</si>
  <si>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</si>
  <si>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</si>
  <si>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</si>
  <si>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</si>
  <si>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</si>
  <si>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</si>
  <si>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</si>
  <si>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</si>
  <si>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</si>
  <si>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</si>
  <si>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</si>
  <si>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0012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</si>
  <si>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</si>
  <si>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</si>
  <si>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</si>
  <si>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</si>
  <si>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</si>
  <si>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</si>
  <si>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</si>
  <si>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>Pasivos</t>
  </si>
  <si>
    <t>Pasivos corrientes</t>
  </si>
  <si>
    <t>0015</t>
  </si>
  <si>
    <t>Sobregiro bancario (Nota 21)</t>
  </si>
  <si>
    <t>0016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</si>
  <si>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</si>
  <si>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</si>
  <si>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</si>
  <si>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</si>
  <si>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</si>
  <si>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0019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</si>
  <si>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</si>
  <si>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</si>
  <si>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</si>
  <si>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</si>
  <si>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</si>
  <si>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</si>
  <si>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</si>
  <si>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</si>
  <si>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</si>
  <si>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</si>
  <si>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</si>
  <si>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</si>
  <si>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</si>
  <si>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</si>
  <si>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</si>
  <si>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</si>
  <si>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</si>
  <si>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</si>
  <si>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</si>
  <si>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</si>
  <si>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</si>
  <si>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</si>
  <si>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</si>
  <si>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</si>
  <si>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</si>
  <si>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</si>
  <si>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</si>
  <si>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>Capital</t>
  </si>
  <si>
    <t>0031</t>
  </si>
  <si>
    <t>Reservas</t>
  </si>
  <si>
    <t>0032</t>
  </si>
  <si>
    <t>Resultados positivos (ahorro) / negativo (desahorro)</t>
  </si>
  <si>
    <t>0033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</si>
  <si>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</si>
  <si>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</si>
  <si>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</si>
  <si>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</si>
  <si>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</si>
  <si>
    <t>Licda. Rafaela Montero</t>
  </si>
  <si>
    <t xml:space="preserve">    Licda Yuliana Yasiris Nuñez</t>
  </si>
  <si>
    <t>Licda. Minorka Paulino Amador</t>
  </si>
  <si>
    <t xml:space="preserve">  Enc. Dpto. Contabilidad</t>
  </si>
  <si>
    <t xml:space="preserve">          Director General</t>
  </si>
  <si>
    <t xml:space="preserve"> Enc. De Dpto. Administrativa y Financiera</t>
  </si>
  <si>
    <t xml:space="preserve">                        Dr. Cesar A. Roque Beato</t>
  </si>
  <si>
    <t xml:space="preserve">                                              Director General</t>
  </si>
  <si>
    <t>Balance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</si>
</sst>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_(&quot;RD$&quot;* #,##0.00_);_(&quot;RD$&quot;* \(#,##0.00\);_(&quot;RD$&quot;* &quot;-&quot;??_);_(@_)"/>
    <numFmt numFmtId="167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0"/>
      <color indexed="8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1" fillId="0" borderId="0"/>
    <xf numFmtId="0" fontId="1" fillId="0" borderId="0"/>
    <xf numFmtId="0" fontId="3" fillId="0" borderId="0"/>
    <xf numFmtId="0" fontId="12" fillId="0" borderId="0"/>
    <xf numFmtId="0" fontId="12" fillId="0" borderId="0"/>
  </cellStyleXfs>
  <cellXfs count="66">
    <xf numFmtId="0" fontId="0" fillId="0" borderId="0" xfId="0"/>
    <xf numFmtId="49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0" fillId="0" borderId="0" xfId="0" applyBorder="1" applyAlignment="1">
      <alignment vertical="center"/>
    </xf>
    <xf numFmtId="0" fontId="4" fillId="3" borderId="2" xfId="2" applyFont="1" applyFill="1" applyBorder="1" applyAlignment="1"/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43" fontId="8" fillId="2" borderId="0" xfId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" fontId="8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justify" vertical="center"/>
    </xf>
    <xf numFmtId="43" fontId="6" fillId="2" borderId="0" xfId="1" applyFont="1" applyFill="1" applyAlignment="1">
      <alignment vertical="center"/>
    </xf>
    <xf numFmtId="39" fontId="2" fillId="2" borderId="0" xfId="0" applyNumberFormat="1" applyFont="1" applyFill="1" applyAlignment="1">
      <alignment vertical="center"/>
    </xf>
    <xf numFmtId="41" fontId="2" fillId="2" borderId="0" xfId="0" applyNumberFormat="1" applyFont="1" applyFill="1" applyAlignment="1">
      <alignment horizontal="left" vertical="center"/>
    </xf>
    <xf numFmtId="41" fontId="2" fillId="2" borderId="0" xfId="0" applyNumberFormat="1" applyFont="1" applyFill="1" applyAlignment="1">
      <alignment vertical="center"/>
    </xf>
    <xf numFmtId="0" fontId="2" fillId="2" borderId="0" xfId="0" applyFont="1" applyFill="1"/>
    <xf numFmtId="41" fontId="2" fillId="2" borderId="0" xfId="0" applyNumberFormat="1" applyFont="1" applyFill="1" applyAlignment="1">
      <alignment horizontal="left" vertical="center" indent="5"/>
    </xf>
    <xf numFmtId="41" fontId="2" fillId="2" borderId="0" xfId="0" applyNumberFormat="1" applyFont="1" applyFill="1" applyAlignment="1"/>
    <xf numFmtId="41" fontId="2" fillId="2" borderId="0" xfId="0" applyNumberFormat="1" applyFont="1" applyFill="1" applyBorder="1" applyAlignment="1">
      <alignment horizontal="left" vertical="center" indent="5"/>
    </xf>
    <xf numFmtId="41" fontId="2" fillId="2" borderId="0" xfId="0" applyNumberFormat="1" applyFont="1" applyFill="1" applyBorder="1" applyAlignment="1"/>
    <xf numFmtId="41" fontId="2" fillId="2" borderId="0" xfId="0" applyNumberFormat="1" applyFont="1" applyFill="1" applyBorder="1" applyAlignment="1">
      <alignment horizontal="left" vertical="center"/>
    </xf>
    <xf numFmtId="41" fontId="2" fillId="2" borderId="0" xfId="0" applyNumberFormat="1" applyFont="1" applyFill="1" applyBorder="1" applyAlignment="1">
      <alignment vertical="center"/>
    </xf>
    <xf numFmtId="41" fontId="2" fillId="2" borderId="3" xfId="0" applyNumberFormat="1" applyFont="1" applyFill="1" applyBorder="1" applyAlignment="1"/>
    <xf numFmtId="41" fontId="6" fillId="2" borderId="3" xfId="0" applyNumberFormat="1" applyFont="1" applyFill="1" applyBorder="1" applyAlignment="1">
      <alignment vertical="center"/>
    </xf>
    <xf numFmtId="41" fontId="6" fillId="2" borderId="0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4" fontId="0" fillId="0" borderId="0" xfId="0" applyNumberFormat="1"/>
    <xf numFmtId="41" fontId="10" fillId="2" borderId="0" xfId="0" applyNumberFormat="1" applyFont="1" applyFill="1" applyBorder="1" applyAlignment="1">
      <alignment horizontal="left" vertical="center"/>
    </xf>
    <xf numFmtId="41" fontId="6" fillId="2" borderId="4" xfId="0" applyNumberFormat="1" applyFont="1" applyFill="1" applyBorder="1" applyAlignment="1">
      <alignment vertical="center"/>
    </xf>
    <xf numFmtId="43" fontId="2" fillId="0" borderId="0" xfId="0" applyNumberFormat="1" applyFont="1" applyAlignment="1">
      <alignment vertical="center"/>
    </xf>
    <xf numFmtId="41" fontId="2" fillId="2" borderId="0" xfId="0" applyNumberFormat="1" applyFont="1" applyFill="1"/>
    <xf numFmtId="0" fontId="6" fillId="2" borderId="0" xfId="0" applyFont="1" applyFill="1" applyAlignment="1">
      <alignment horizontal="left" vertical="top"/>
    </xf>
    <xf numFmtId="43" fontId="2" fillId="2" borderId="0" xfId="1" applyFont="1" applyFill="1" applyAlignment="1"/>
    <xf numFmtId="43" fontId="2" fillId="2" borderId="3" xfId="1" applyFont="1" applyFill="1" applyBorder="1" applyAlignment="1"/>
    <xf numFmtId="43" fontId="6" fillId="2" borderId="3" xfId="1" applyFont="1" applyFill="1" applyBorder="1" applyAlignment="1">
      <alignment vertical="center"/>
    </xf>
    <xf numFmtId="43" fontId="6" fillId="2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1" fontId="0" fillId="0" borderId="0" xfId="0" applyNumberFormat="1" applyAlignment="1">
      <alignment vertical="center"/>
    </xf>
    <xf numFmtId="41" fontId="2" fillId="2" borderId="3" xfId="0" applyNumberFormat="1" applyFont="1" applyFill="1" applyBorder="1" applyAlignment="1">
      <alignment vertical="center"/>
    </xf>
    <xf numFmtId="43" fontId="6" fillId="2" borderId="4" xfId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39" fontId="6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43" fontId="6" fillId="2" borderId="0" xfId="1" applyFont="1" applyFill="1" applyBorder="1" applyAlignment="1">
      <alignment horizontal="center" vertical="center"/>
    </xf>
    <xf numFmtId="41" fontId="2" fillId="0" borderId="0" xfId="0" applyNumberFormat="1" applyFont="1" applyAlignment="1">
      <alignment vertical="center"/>
    </xf>
    <xf numFmtId="0" fontId="2" fillId="2" borderId="0" xfId="0" applyFont="1" applyFill="1" applyAlignment="1">
      <alignment horizontal="left" vertical="center"/>
    </xf>
    <xf numFmtId="43" fontId="2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9" fontId="0" fillId="2" borderId="0" xfId="0" applyNumberFormat="1" applyFill="1" applyAlignment="1">
      <alignment vertical="center"/>
    </xf>
    <xf numFmtId="49" fontId="0" fillId="2" borderId="0" xfId="0" applyNumberFormat="1" applyFill="1" applyBorder="1" applyAlignment="1">
      <alignment vertical="center"/>
    </xf>
    <xf numFmtId="0" fontId="4" fillId="2" borderId="0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49" fontId="0" fillId="2" borderId="0" xfId="0" applyNumberFormat="1" applyFill="1"/>
    <xf numFmtId="43" fontId="2" fillId="2" borderId="0" xfId="1" applyFont="1" applyFill="1" applyBorder="1" applyAlignment="1"/>
    <xf numFmtId="0" fontId="2" fillId="2" borderId="0" xfId="0" applyFont="1" applyFill="1" applyBorder="1"/>
    <xf numFmtId="43" fontId="2" fillId="2" borderId="3" xfId="1" applyFont="1" applyFill="1" applyBorder="1" applyAlignment="1">
      <alignment vertical="center"/>
    </xf>
    <xf numFmtId="0" fontId="9" fillId="2" borderId="0" xfId="0" applyFont="1" applyFill="1" applyBorder="1"/>
    <xf numFmtId="43" fontId="2" fillId="2" borderId="0" xfId="1" applyFont="1" applyFill="1" applyAlignment="1">
      <alignment horizontal="left" vertical="center"/>
    </xf>
    <xf numFmtId="43" fontId="2" fillId="2" borderId="0" xfId="1" applyFont="1" applyFill="1"/>
    <xf numFmtId="0" fontId="0" fillId="2" borderId="0" xfId="0" applyFill="1" applyAlignment="1">
      <alignment vertical="center"/>
    </xf>
  </cellXfs>
  <cellStyles count="17">
    <cellStyle name="Millares" xfId="1" builtinId="3"/>
    <cellStyle name="Millares 2" xfId="3" xr:uid="{00000000-0005-0000-0000-000001000000}"/>
    <cellStyle name="Millares 2 2" xfId="4" xr:uid="{00000000-0005-0000-0000-000002000000}"/>
    <cellStyle name="Millares 2 3" xfId="5" xr:uid="{00000000-0005-0000-0000-000003000000}"/>
    <cellStyle name="Millares 3" xfId="6" xr:uid="{00000000-0005-0000-0000-000004000000}"/>
    <cellStyle name="Millares 3 2" xfId="7" xr:uid="{00000000-0005-0000-0000-000005000000}"/>
    <cellStyle name="Millares 4" xfId="8" xr:uid="{00000000-0005-0000-0000-000006000000}"/>
    <cellStyle name="Millares 5" xfId="9" xr:uid="{00000000-0005-0000-0000-000007000000}"/>
    <cellStyle name="Moneda 2" xfId="10" xr:uid="{00000000-0005-0000-0000-000008000000}"/>
    <cellStyle name="Moneda 2 2" xfId="11" xr:uid="{00000000-0005-0000-0000-000009000000}"/>
    <cellStyle name="Normal" xfId="0" builtinId="0"/>
    <cellStyle name="Normal 2" xfId="12" xr:uid="{00000000-0005-0000-0000-00000B000000}"/>
    <cellStyle name="Normal 2 2" xfId="2" xr:uid="{00000000-0005-0000-0000-00000C000000}"/>
    <cellStyle name="Normal 2 2 2" xfId="13" xr:uid="{00000000-0005-0000-0000-00000D000000}"/>
    <cellStyle name="Normal 3" xfId="14" xr:uid="{00000000-0005-0000-0000-00000E000000}"/>
    <cellStyle name="Normal 4" xfId="15" xr:uid="{00000000-0005-0000-0000-00000F000000}"/>
    <cellStyle name="Normal 5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RTOPEDIA%20EM%20DARIO%20C/Downloads/Informes%20Octubre%202025/ESTADOS%20FINANC.%20%20MES%20OCTU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SNS "/>
      <sheetName val="ERF SRS "/>
      <sheetName val="ECAMP"/>
      <sheetName val="Balanza comprobacion  Intranet"/>
      <sheetName val="Efectivo "/>
      <sheetName val="Mobiliario Eq. Ofc."/>
      <sheetName val="Inventario"/>
      <sheetName val="Cuenta por Cobrar"/>
      <sheetName val="CXP Corto plazo"/>
      <sheetName val="EST. Flujo Efc"/>
      <sheetName val="Retenciones y Acum."/>
      <sheetName val="CXP Largo Plazo"/>
      <sheetName val="Ingresos"/>
      <sheetName val="Benef. Empl x p Corto Plazo"/>
      <sheetName val="Patrimonio"/>
      <sheetName val="Total Gasto"/>
      <sheetName val="Benef. Empl x pagar Larg. Plaz"/>
    </sheetNames>
    <sheetDataSet>
      <sheetData sheetId="0"/>
      <sheetData sheetId="1">
        <row r="31">
          <cell r="F31">
            <v>-312185859.12</v>
          </cell>
        </row>
      </sheetData>
      <sheetData sheetId="2"/>
      <sheetData sheetId="3"/>
      <sheetData sheetId="4">
        <row r="42">
          <cell r="C42">
            <v>58833887.399999999</v>
          </cell>
        </row>
      </sheetData>
      <sheetData sheetId="5">
        <row r="25">
          <cell r="H25">
            <v>203832877.01999998</v>
          </cell>
        </row>
      </sheetData>
      <sheetData sheetId="6">
        <row r="19">
          <cell r="B19">
            <v>37233312.559999995</v>
          </cell>
        </row>
      </sheetData>
      <sheetData sheetId="7">
        <row r="26">
          <cell r="B26">
            <v>39360151.780000001</v>
          </cell>
        </row>
      </sheetData>
      <sheetData sheetId="8">
        <row r="13">
          <cell r="B13">
            <v>95743878.829999998</v>
          </cell>
        </row>
      </sheetData>
      <sheetData sheetId="9"/>
      <sheetData sheetId="10">
        <row r="20">
          <cell r="B20">
            <v>243041.42</v>
          </cell>
        </row>
      </sheetData>
      <sheetData sheetId="11">
        <row r="15">
          <cell r="B15">
            <v>157288890.12</v>
          </cell>
        </row>
      </sheetData>
      <sheetData sheetId="12"/>
      <sheetData sheetId="13">
        <row r="16">
          <cell r="B16">
            <v>4047976.06</v>
          </cell>
        </row>
      </sheetData>
      <sheetData sheetId="14">
        <row r="16">
          <cell r="B16">
            <v>394122301.45000005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0"/>
  <sheetViews>
    <sheetView tabSelected="1" topLeftCell="C53" zoomScaleNormal="100" zoomScaleSheetLayoutView="100" workbookViewId="0">
      <selection activeCell="I88" sqref="A1:I88"/>
    </sheetView>
  </sheetViews>
  <sheetFormatPr baseColWidth="10" defaultColWidth="11.42578125" defaultRowHeight="15" x14ac:dyDescent="0.25"/>
  <cols>
    <col min="1" max="1" width="7.5703125" style="1" hidden="1" customWidth="1"/>
    <col min="2" max="2" width="3.7109375" style="2" hidden="1" customWidth="1"/>
    <col min="3" max="3" width="4.28515625" style="2" customWidth="1"/>
    <col min="4" max="4" width="50" style="2" customWidth="1"/>
    <col min="5" max="5" width="1.7109375" style="2" customWidth="1"/>
    <col min="6" max="6" width="23.85546875" style="3" customWidth="1"/>
    <col min="7" max="7" width="1.7109375" style="2" customWidth="1"/>
    <col min="8" max="8" width="3.140625" style="2" bestFit="1" customWidth="1"/>
    <col min="9" max="9" width="10.5703125" style="2" customWidth="1"/>
    <col min="10" max="10" width="20.42578125" style="4" customWidth="1"/>
    <col min="11" max="16384" width="11.42578125" style="4"/>
  </cols>
  <sheetData>
    <row r="1" spans="1:10" s="8" customFormat="1" ht="15.75" x14ac:dyDescent="0.25">
      <c r="A1" s="55"/>
      <c r="B1" s="5"/>
      <c r="C1" s="56"/>
      <c r="D1" s="56"/>
      <c r="E1" s="56"/>
      <c r="F1" s="56"/>
      <c r="G1" s="56"/>
      <c r="H1" s="56"/>
      <c r="I1" s="56"/>
    </row>
    <row r="2" spans="1:10" ht="3.75" customHeight="1" x14ac:dyDescent="0.25">
      <c r="A2" s="54"/>
      <c r="B2" s="6"/>
      <c r="C2" s="57"/>
      <c r="D2" s="56"/>
      <c r="E2" s="56"/>
      <c r="F2" s="56"/>
      <c r="G2" s="56"/>
      <c r="H2" s="56"/>
      <c r="I2" s="56"/>
      <c r="J2" s="9"/>
    </row>
    <row r="3" spans="1:10" ht="15.75" x14ac:dyDescent="0.25">
      <c r="A3" s="54"/>
      <c r="B3" s="6"/>
      <c r="C3" s="52" t="s">
        <v>96</v>
      </c>
      <c r="D3" s="52"/>
      <c r="E3" s="52"/>
      <c r="F3" s="52"/>
      <c r="G3" s="52"/>
      <c r="H3" s="52"/>
      <c r="I3" s="6"/>
    </row>
    <row r="4" spans="1:10" ht="15.75" x14ac:dyDescent="0.25">
      <c r="A4" s="54"/>
      <c r="B4" s="6"/>
      <c r="C4" s="52" t="s">
        <v>0</v>
      </c>
      <c r="D4" s="52"/>
      <c r="E4" s="52"/>
      <c r="F4" s="52"/>
      <c r="G4" s="52"/>
      <c r="H4" s="52"/>
      <c r="I4" s="6"/>
    </row>
    <row r="5" spans="1:10" ht="15.75" x14ac:dyDescent="0.25">
      <c r="A5" s="54"/>
      <c r="B5" s="6"/>
      <c r="C5" s="52" t="s">
        <v>1</v>
      </c>
      <c r="D5" s="52"/>
      <c r="E5" s="52"/>
      <c r="F5" s="52"/>
      <c r="G5" s="52"/>
      <c r="H5" s="52"/>
      <c r="I5" s="6"/>
    </row>
    <row r="6" spans="1:10" x14ac:dyDescent="0.25">
      <c r="A6" s="54"/>
      <c r="B6" s="6"/>
      <c r="C6" s="6"/>
      <c r="D6" s="10" t="s">
        <v>2</v>
      </c>
      <c r="E6" s="11"/>
      <c r="F6" s="7"/>
      <c r="G6" s="6"/>
      <c r="H6" s="6"/>
      <c r="I6" s="6"/>
    </row>
    <row r="7" spans="1:10" ht="15" customHeight="1" x14ac:dyDescent="0.25">
      <c r="A7" s="54"/>
      <c r="B7" s="6"/>
      <c r="C7" s="6"/>
      <c r="D7" s="6"/>
      <c r="E7" s="6"/>
      <c r="F7" s="12"/>
      <c r="G7" s="13"/>
      <c r="H7" s="14"/>
      <c r="I7" s="6"/>
    </row>
    <row r="8" spans="1:10" ht="15" customHeight="1" x14ac:dyDescent="0.25">
      <c r="A8" s="54" t="s">
        <v>3</v>
      </c>
      <c r="B8" s="6"/>
      <c r="C8" s="10" t="s">
        <v>4</v>
      </c>
      <c r="D8" s="15"/>
      <c r="E8" s="15"/>
      <c r="F8" s="16"/>
      <c r="G8" s="17"/>
      <c r="H8" s="17"/>
      <c r="I8" s="6"/>
    </row>
    <row r="9" spans="1:10" x14ac:dyDescent="0.25">
      <c r="A9" s="54"/>
      <c r="B9" s="6"/>
      <c r="C9" s="10" t="s">
        <v>5</v>
      </c>
      <c r="D9" s="15"/>
      <c r="E9" s="15"/>
      <c r="F9" s="7"/>
      <c r="G9" s="17"/>
      <c r="H9" s="17"/>
      <c r="I9" s="6"/>
    </row>
    <row r="10" spans="1:10" x14ac:dyDescent="0.25">
      <c r="A10" s="54" t="s">
        <v>6</v>
      </c>
      <c r="B10" s="6"/>
      <c r="C10" s="6"/>
      <c r="D10" s="6" t="s">
        <v>7</v>
      </c>
      <c r="E10" s="6"/>
      <c r="F10" s="7">
        <f>'[1]Efectivo '!C42</f>
        <v>58833887.399999999</v>
      </c>
      <c r="G10" s="18"/>
      <c r="H10" s="19"/>
      <c r="I10" s="6"/>
    </row>
    <row r="11" spans="1:10" customFormat="1" x14ac:dyDescent="0.25">
      <c r="A11" s="58" t="s">
        <v>8</v>
      </c>
      <c r="B11" s="20"/>
      <c r="C11" s="20"/>
      <c r="D11" s="6" t="s">
        <v>9</v>
      </c>
      <c r="E11" s="6"/>
      <c r="F11" s="37"/>
      <c r="G11" s="21"/>
      <c r="H11" s="22"/>
      <c r="I11" s="20"/>
    </row>
    <row r="12" spans="1:10" customFormat="1" x14ac:dyDescent="0.25">
      <c r="A12" s="58" t="s">
        <v>10</v>
      </c>
      <c r="B12" s="20"/>
      <c r="C12" s="20"/>
      <c r="D12" s="6" t="s">
        <v>11</v>
      </c>
      <c r="E12" s="6"/>
      <c r="F12" s="37"/>
      <c r="G12" s="21"/>
      <c r="H12" s="22"/>
      <c r="I12" s="20"/>
    </row>
    <row r="13" spans="1:10" customFormat="1" x14ac:dyDescent="0.25">
      <c r="A13" s="58" t="s">
        <v>12</v>
      </c>
      <c r="B13" s="20"/>
      <c r="C13" s="20"/>
      <c r="D13" s="6" t="s">
        <v>13</v>
      </c>
      <c r="E13" s="6"/>
      <c r="F13" s="59">
        <f>'[1]Cuenta por Cobrar'!B26</f>
        <v>39360151.780000001</v>
      </c>
      <c r="G13" s="23"/>
      <c r="H13" s="24"/>
      <c r="I13" s="60"/>
    </row>
    <row r="14" spans="1:10" x14ac:dyDescent="0.25">
      <c r="A14" s="54" t="s">
        <v>14</v>
      </c>
      <c r="B14" s="6"/>
      <c r="C14" s="6"/>
      <c r="D14" s="6" t="s">
        <v>15</v>
      </c>
      <c r="E14" s="6"/>
      <c r="F14" s="61">
        <f>[1]Inventario!B19</f>
        <v>37233312.559999995</v>
      </c>
      <c r="G14" s="25"/>
      <c r="H14" s="26"/>
      <c r="I14" s="5"/>
    </row>
    <row r="15" spans="1:10" customFormat="1" x14ac:dyDescent="0.25">
      <c r="A15" s="58" t="s">
        <v>16</v>
      </c>
      <c r="B15" s="20"/>
      <c r="C15" s="20"/>
      <c r="D15" s="6" t="s">
        <v>17</v>
      </c>
      <c r="E15" s="6"/>
      <c r="F15" s="59"/>
      <c r="G15" s="23" t="s">
        <v>18</v>
      </c>
      <c r="H15" s="24"/>
      <c r="I15" s="62" t="s">
        <v>18</v>
      </c>
    </row>
    <row r="16" spans="1:10" customFormat="1" x14ac:dyDescent="0.25">
      <c r="A16" s="58" t="s">
        <v>19</v>
      </c>
      <c r="B16" s="20"/>
      <c r="C16" s="20"/>
      <c r="D16" s="6" t="s">
        <v>20</v>
      </c>
      <c r="E16" s="6"/>
      <c r="F16" s="38"/>
      <c r="G16" s="23"/>
      <c r="H16" s="27"/>
      <c r="I16" s="20"/>
    </row>
    <row r="17" spans="1:10" x14ac:dyDescent="0.25">
      <c r="A17" s="54"/>
      <c r="B17" s="6"/>
      <c r="C17" s="10" t="s">
        <v>21</v>
      </c>
      <c r="D17" s="6"/>
      <c r="E17" s="6"/>
      <c r="F17" s="39">
        <f>SUM(F9:F16)</f>
        <v>135427351.74000001</v>
      </c>
      <c r="G17" s="25"/>
      <c r="H17" s="28">
        <f>SUM(H9:H16)</f>
        <v>0</v>
      </c>
      <c r="I17" s="6"/>
    </row>
    <row r="18" spans="1:10" x14ac:dyDescent="0.25">
      <c r="A18" s="54"/>
      <c r="B18" s="6"/>
      <c r="C18" s="10"/>
      <c r="D18" s="6"/>
      <c r="E18" s="6"/>
      <c r="F18" s="40"/>
      <c r="G18" s="25"/>
      <c r="H18" s="29"/>
      <c r="I18" s="6"/>
    </row>
    <row r="19" spans="1:10" x14ac:dyDescent="0.25">
      <c r="A19" s="54"/>
      <c r="B19" s="6"/>
      <c r="C19" s="10" t="s">
        <v>22</v>
      </c>
      <c r="D19" s="6"/>
      <c r="E19" s="6"/>
      <c r="F19" s="7"/>
      <c r="G19" s="26"/>
      <c r="H19" s="19"/>
      <c r="I19" s="6"/>
    </row>
    <row r="20" spans="1:10" customFormat="1" x14ac:dyDescent="0.25">
      <c r="A20" s="58" t="s">
        <v>23</v>
      </c>
      <c r="B20" s="20"/>
      <c r="C20" s="20"/>
      <c r="D20" s="6" t="s">
        <v>24</v>
      </c>
      <c r="E20" s="6"/>
      <c r="F20" s="37">
        <v>0</v>
      </c>
      <c r="G20" s="21"/>
      <c r="H20" s="22"/>
      <c r="I20" s="20"/>
    </row>
    <row r="21" spans="1:10" customFormat="1" x14ac:dyDescent="0.25">
      <c r="A21" s="58" t="s">
        <v>25</v>
      </c>
      <c r="B21" s="20"/>
      <c r="C21" s="20"/>
      <c r="D21" s="5" t="s">
        <v>26</v>
      </c>
      <c r="E21" s="5"/>
      <c r="F21" s="59"/>
      <c r="G21" s="23"/>
      <c r="H21" s="24"/>
      <c r="I21" s="20"/>
    </row>
    <row r="22" spans="1:10" customFormat="1" x14ac:dyDescent="0.25">
      <c r="A22" s="58" t="s">
        <v>27</v>
      </c>
      <c r="B22" s="20"/>
      <c r="C22" s="20"/>
      <c r="D22" s="5" t="s">
        <v>28</v>
      </c>
      <c r="E22" s="5"/>
      <c r="F22" s="59"/>
      <c r="G22" s="23"/>
      <c r="H22" s="24"/>
      <c r="I22" s="20"/>
    </row>
    <row r="23" spans="1:10" customFormat="1" x14ac:dyDescent="0.25">
      <c r="A23" s="58" t="s">
        <v>29</v>
      </c>
      <c r="B23" s="20"/>
      <c r="C23" s="20"/>
      <c r="D23" s="5" t="s">
        <v>30</v>
      </c>
      <c r="E23" s="5"/>
      <c r="F23" s="59"/>
      <c r="G23" s="23"/>
      <c r="H23" s="24"/>
      <c r="I23" s="20"/>
    </row>
    <row r="24" spans="1:10" x14ac:dyDescent="0.25">
      <c r="A24" s="54" t="s">
        <v>31</v>
      </c>
      <c r="B24" s="6"/>
      <c r="C24" s="6"/>
      <c r="D24" s="5" t="s">
        <v>32</v>
      </c>
      <c r="E24" s="5"/>
      <c r="F24" s="61">
        <f>'[1]Mobiliario Eq. Ofc.'!H25</f>
        <v>203832877.01999998</v>
      </c>
      <c r="G24" s="25"/>
      <c r="H24" s="26"/>
      <c r="I24" s="6"/>
      <c r="J24" s="30"/>
    </row>
    <row r="25" spans="1:10" x14ac:dyDescent="0.25">
      <c r="A25" s="54" t="s">
        <v>33</v>
      </c>
      <c r="B25" s="6"/>
      <c r="C25" s="6"/>
      <c r="D25" s="5" t="s">
        <v>34</v>
      </c>
      <c r="E25" s="5"/>
      <c r="F25" s="41"/>
      <c r="G25" s="25"/>
      <c r="H25" s="26"/>
      <c r="I25" s="6"/>
      <c r="J25" s="30"/>
    </row>
    <row r="26" spans="1:10" customFormat="1" x14ac:dyDescent="0.25">
      <c r="A26" s="58" t="s">
        <v>35</v>
      </c>
      <c r="B26" s="20"/>
      <c r="C26" s="20"/>
      <c r="D26" s="5" t="s">
        <v>36</v>
      </c>
      <c r="E26" s="5"/>
      <c r="F26" s="59"/>
      <c r="G26" s="23"/>
      <c r="H26" s="24"/>
      <c r="I26" s="6"/>
      <c r="J26" s="31"/>
    </row>
    <row r="27" spans="1:10" x14ac:dyDescent="0.25">
      <c r="A27" s="54"/>
      <c r="B27" s="6"/>
      <c r="C27" s="10" t="s">
        <v>37</v>
      </c>
      <c r="D27" s="6"/>
      <c r="E27" s="6"/>
      <c r="F27" s="39">
        <f>SUM(F20:F26)</f>
        <v>203832877.01999998</v>
      </c>
      <c r="G27" s="25"/>
      <c r="H27" s="28">
        <f>SUM(H20:H26)</f>
        <v>0</v>
      </c>
      <c r="I27" s="6"/>
      <c r="J27" s="30"/>
    </row>
    <row r="28" spans="1:10" x14ac:dyDescent="0.25">
      <c r="A28" s="54"/>
      <c r="B28" s="6"/>
      <c r="C28" s="10"/>
      <c r="D28" s="6"/>
      <c r="E28" s="6"/>
      <c r="F28" s="40"/>
      <c r="G28" s="25"/>
      <c r="H28" s="29"/>
      <c r="I28" s="6"/>
      <c r="J28" s="30"/>
    </row>
    <row r="29" spans="1:10" ht="15.75" thickBot="1" x14ac:dyDescent="0.3">
      <c r="A29" s="54"/>
      <c r="B29" s="6"/>
      <c r="C29" s="10" t="s">
        <v>38</v>
      </c>
      <c r="D29" s="6"/>
      <c r="E29" s="6"/>
      <c r="F29" s="44">
        <f>SUM(F27,F17)</f>
        <v>339260228.75999999</v>
      </c>
      <c r="G29" s="32"/>
      <c r="H29" s="33">
        <f>SUM(H27,H17)</f>
        <v>0</v>
      </c>
      <c r="I29" s="6"/>
    </row>
    <row r="30" spans="1:10" ht="15.75" thickTop="1" x14ac:dyDescent="0.25">
      <c r="A30" s="54"/>
      <c r="B30" s="6"/>
      <c r="C30" s="6"/>
      <c r="D30" s="6" t="s">
        <v>18</v>
      </c>
      <c r="E30" s="6"/>
      <c r="F30" s="7"/>
      <c r="G30" s="19"/>
      <c r="H30" s="19"/>
      <c r="I30" s="6"/>
    </row>
    <row r="31" spans="1:10" x14ac:dyDescent="0.25">
      <c r="A31" s="54"/>
      <c r="B31" s="6"/>
      <c r="C31" s="10" t="s">
        <v>39</v>
      </c>
      <c r="D31" s="6"/>
      <c r="E31" s="6"/>
      <c r="F31" s="7"/>
      <c r="G31" s="19"/>
      <c r="H31" s="19"/>
      <c r="I31" s="6"/>
    </row>
    <row r="32" spans="1:10" x14ac:dyDescent="0.25">
      <c r="A32" s="54"/>
      <c r="B32" s="6"/>
      <c r="C32" s="10" t="s">
        <v>40</v>
      </c>
      <c r="D32" s="6"/>
      <c r="E32" s="6"/>
      <c r="F32" s="63"/>
      <c r="G32" s="18"/>
      <c r="H32" s="18"/>
      <c r="I32" s="6"/>
    </row>
    <row r="33" spans="1:9" customFormat="1" x14ac:dyDescent="0.25">
      <c r="A33" s="58" t="s">
        <v>41</v>
      </c>
      <c r="B33" s="20"/>
      <c r="C33" s="20"/>
      <c r="D33" s="6" t="s">
        <v>42</v>
      </c>
      <c r="E33" s="6"/>
      <c r="F33" s="37"/>
      <c r="G33" s="35"/>
      <c r="H33" s="22"/>
      <c r="I33" s="20"/>
    </row>
    <row r="34" spans="1:9" x14ac:dyDescent="0.25">
      <c r="A34" s="54" t="s">
        <v>43</v>
      </c>
      <c r="B34" s="6"/>
      <c r="C34" s="6"/>
      <c r="D34" s="6" t="s">
        <v>44</v>
      </c>
      <c r="E34" s="6"/>
      <c r="F34" s="41">
        <f>'[1]CXP Corto plazo'!B13</f>
        <v>95743878.829999998</v>
      </c>
      <c r="G34" s="25"/>
      <c r="H34" s="26"/>
      <c r="I34" s="6"/>
    </row>
    <row r="35" spans="1:9" customFormat="1" x14ac:dyDescent="0.25">
      <c r="A35" s="58" t="s">
        <v>45</v>
      </c>
      <c r="B35" s="20"/>
      <c r="C35" s="20"/>
      <c r="D35" s="6" t="s">
        <v>46</v>
      </c>
      <c r="E35" s="6"/>
      <c r="F35" s="59"/>
      <c r="G35" s="23"/>
      <c r="H35" s="24"/>
      <c r="I35" s="20"/>
    </row>
    <row r="36" spans="1:9" customFormat="1" x14ac:dyDescent="0.25">
      <c r="A36" s="58" t="s">
        <v>47</v>
      </c>
      <c r="B36" s="20"/>
      <c r="C36" s="20"/>
      <c r="D36" s="6" t="s">
        <v>48</v>
      </c>
      <c r="E36" s="6"/>
      <c r="F36" s="59"/>
      <c r="G36" s="23"/>
      <c r="H36" s="24"/>
      <c r="I36" s="20"/>
    </row>
    <row r="37" spans="1:9" customFormat="1" x14ac:dyDescent="0.25">
      <c r="A37" s="58" t="s">
        <v>49</v>
      </c>
      <c r="B37" s="20"/>
      <c r="C37" s="20"/>
      <c r="D37" s="6" t="s">
        <v>50</v>
      </c>
      <c r="E37" s="6"/>
      <c r="F37" s="37">
        <f>'[1]Retenciones y Acum.'!B20</f>
        <v>243041.42</v>
      </c>
      <c r="G37" s="21"/>
      <c r="H37" s="22"/>
      <c r="I37" s="20"/>
    </row>
    <row r="38" spans="1:9" customFormat="1" x14ac:dyDescent="0.25">
      <c r="A38" s="58" t="s">
        <v>51</v>
      </c>
      <c r="B38" s="20"/>
      <c r="C38" s="20"/>
      <c r="D38" s="6" t="s">
        <v>52</v>
      </c>
      <c r="E38" s="6"/>
      <c r="F38" s="37"/>
      <c r="G38" s="21"/>
      <c r="H38" s="22"/>
      <c r="I38" s="20"/>
    </row>
    <row r="39" spans="1:9" customFormat="1" x14ac:dyDescent="0.25">
      <c r="A39" s="58" t="s">
        <v>53</v>
      </c>
      <c r="B39" s="20"/>
      <c r="C39" s="20"/>
      <c r="D39" s="6" t="s">
        <v>54</v>
      </c>
      <c r="E39" s="6"/>
      <c r="F39" s="38">
        <f>'[1]Benef. Empl x p Corto Plazo'!B16</f>
        <v>4047976.06</v>
      </c>
      <c r="G39" s="21"/>
      <c r="H39" s="22"/>
      <c r="I39" s="20"/>
    </row>
    <row r="40" spans="1:9" customFormat="1" x14ac:dyDescent="0.25">
      <c r="A40" s="58" t="s">
        <v>55</v>
      </c>
      <c r="B40" s="20"/>
      <c r="C40" s="20"/>
      <c r="D40" s="6" t="s">
        <v>56</v>
      </c>
      <c r="E40" s="6"/>
      <c r="F40" s="37"/>
      <c r="G40" s="21"/>
      <c r="H40" s="22"/>
      <c r="I40" s="20"/>
    </row>
    <row r="41" spans="1:9" customFormat="1" x14ac:dyDescent="0.25">
      <c r="A41" s="58" t="s">
        <v>57</v>
      </c>
      <c r="B41" s="20"/>
      <c r="C41" s="20"/>
      <c r="D41" s="6" t="s">
        <v>58</v>
      </c>
      <c r="E41" s="6"/>
      <c r="F41" s="38"/>
      <c r="G41" s="23"/>
      <c r="H41" s="24"/>
      <c r="I41" s="20"/>
    </row>
    <row r="42" spans="1:9" x14ac:dyDescent="0.25">
      <c r="A42" s="54"/>
      <c r="B42" s="6"/>
      <c r="C42" s="10" t="s">
        <v>59</v>
      </c>
      <c r="D42" s="6"/>
      <c r="E42" s="6"/>
      <c r="F42" s="40">
        <f>SUM(F33:F41)</f>
        <v>100034896.31</v>
      </c>
      <c r="G42" s="25"/>
      <c r="H42" s="29">
        <f>SUM(H33:H41)</f>
        <v>0</v>
      </c>
      <c r="I42" s="6"/>
    </row>
    <row r="43" spans="1:9" ht="15" customHeight="1" x14ac:dyDescent="0.25">
      <c r="A43" s="54"/>
      <c r="B43" s="6"/>
      <c r="C43" s="10"/>
      <c r="D43" s="6"/>
      <c r="E43" s="6"/>
      <c r="F43" s="40"/>
      <c r="G43" s="25"/>
      <c r="H43" s="29"/>
      <c r="I43" s="6"/>
    </row>
    <row r="44" spans="1:9" x14ac:dyDescent="0.25">
      <c r="A44" s="54"/>
      <c r="B44" s="6"/>
      <c r="C44" s="10"/>
      <c r="D44" s="6"/>
      <c r="E44" s="6"/>
      <c r="F44" s="40"/>
      <c r="G44" s="25"/>
      <c r="H44" s="26"/>
      <c r="I44" s="6"/>
    </row>
    <row r="45" spans="1:9" customFormat="1" x14ac:dyDescent="0.25">
      <c r="A45" s="58"/>
      <c r="B45" s="20"/>
      <c r="C45" s="36" t="s">
        <v>60</v>
      </c>
      <c r="D45" s="20"/>
      <c r="E45" s="20"/>
      <c r="F45" s="64"/>
      <c r="G45" s="35"/>
      <c r="H45" s="35"/>
      <c r="I45" s="20"/>
    </row>
    <row r="46" spans="1:9" customFormat="1" x14ac:dyDescent="0.25">
      <c r="A46" s="58" t="s">
        <v>61</v>
      </c>
      <c r="B46" s="20"/>
      <c r="C46" s="20"/>
      <c r="D46" s="6" t="s">
        <v>62</v>
      </c>
      <c r="E46" s="6"/>
      <c r="F46" s="37">
        <f>'[1]CXP Largo Plazo'!B15</f>
        <v>157288890.12</v>
      </c>
      <c r="G46" s="21"/>
      <c r="H46" s="22"/>
      <c r="I46" s="20"/>
    </row>
    <row r="47" spans="1:9" customFormat="1" x14ac:dyDescent="0.25">
      <c r="A47" s="58" t="s">
        <v>63</v>
      </c>
      <c r="B47" s="20"/>
      <c r="C47" s="20"/>
      <c r="D47" s="6" t="s">
        <v>64</v>
      </c>
      <c r="E47" s="6"/>
      <c r="F47" s="37"/>
      <c r="G47" s="21"/>
      <c r="H47" s="22"/>
      <c r="I47" s="20"/>
    </row>
    <row r="48" spans="1:9" customFormat="1" x14ac:dyDescent="0.25">
      <c r="A48" s="58" t="s">
        <v>65</v>
      </c>
      <c r="B48" s="20"/>
      <c r="C48" s="20"/>
      <c r="D48" s="6" t="s">
        <v>66</v>
      </c>
      <c r="E48" s="6"/>
      <c r="F48" s="37"/>
      <c r="G48" s="21"/>
      <c r="H48" s="22"/>
      <c r="I48" s="20"/>
    </row>
    <row r="49" spans="1:10" customFormat="1" x14ac:dyDescent="0.25">
      <c r="A49" s="58" t="s">
        <v>67</v>
      </c>
      <c r="B49" s="20"/>
      <c r="C49" s="20"/>
      <c r="D49" s="6" t="s">
        <v>68</v>
      </c>
      <c r="E49" s="6"/>
      <c r="F49" s="37"/>
      <c r="G49" s="21"/>
      <c r="H49" s="22"/>
      <c r="I49" s="20"/>
    </row>
    <row r="50" spans="1:10" customFormat="1" x14ac:dyDescent="0.25">
      <c r="A50" s="58" t="s">
        <v>69</v>
      </c>
      <c r="B50" s="20"/>
      <c r="C50" s="20"/>
      <c r="D50" s="6" t="s">
        <v>70</v>
      </c>
      <c r="E50" s="6"/>
      <c r="F50" s="38">
        <f>'ESF SNS '!F51</f>
        <v>0</v>
      </c>
      <c r="G50" s="21"/>
      <c r="H50" s="22"/>
      <c r="I50" s="20"/>
    </row>
    <row r="51" spans="1:10" customFormat="1" x14ac:dyDescent="0.25">
      <c r="A51" s="58" t="s">
        <v>71</v>
      </c>
      <c r="B51" s="20"/>
      <c r="C51" s="20"/>
      <c r="D51" s="6" t="s">
        <v>72</v>
      </c>
      <c r="E51" s="6"/>
      <c r="F51" s="37"/>
      <c r="G51" s="21"/>
      <c r="H51" s="22"/>
      <c r="I51" s="20"/>
    </row>
    <row r="52" spans="1:10" customFormat="1" ht="16.5" customHeight="1" x14ac:dyDescent="0.25">
      <c r="A52" s="58"/>
      <c r="B52" s="20"/>
      <c r="C52" s="36" t="s">
        <v>73</v>
      </c>
      <c r="D52" s="20"/>
      <c r="E52" s="20"/>
      <c r="F52" s="39">
        <f>+F46+F50</f>
        <v>157288890.12</v>
      </c>
      <c r="G52" s="23"/>
      <c r="H52" s="26"/>
      <c r="I52" s="20"/>
    </row>
    <row r="53" spans="1:10" x14ac:dyDescent="0.25">
      <c r="A53" s="54"/>
      <c r="B53" s="6"/>
      <c r="C53" s="10" t="s">
        <v>74</v>
      </c>
      <c r="D53" s="6"/>
      <c r="E53" s="6"/>
      <c r="F53" s="40">
        <f>+F42+F52</f>
        <v>257323786.43000001</v>
      </c>
      <c r="G53" s="32"/>
      <c r="H53" s="28">
        <f>SUM(H42,H52)</f>
        <v>0</v>
      </c>
      <c r="I53" s="6"/>
    </row>
    <row r="54" spans="1:10" x14ac:dyDescent="0.25">
      <c r="A54" s="54"/>
      <c r="B54" s="6"/>
      <c r="C54" s="10"/>
      <c r="D54" s="6"/>
      <c r="E54" s="6"/>
      <c r="F54" s="41"/>
      <c r="G54" s="19"/>
      <c r="H54" s="19"/>
      <c r="I54" s="6"/>
      <c r="J54" s="42" t="s">
        <v>18</v>
      </c>
    </row>
    <row r="55" spans="1:10" x14ac:dyDescent="0.25">
      <c r="A55" s="54"/>
      <c r="B55" s="6"/>
      <c r="C55" s="10" t="s">
        <v>75</v>
      </c>
      <c r="D55" s="6"/>
      <c r="E55" s="6"/>
      <c r="F55" s="7"/>
      <c r="G55" s="19"/>
      <c r="H55" s="19"/>
      <c r="I55" s="6"/>
      <c r="J55" s="4" t="s">
        <v>18</v>
      </c>
    </row>
    <row r="56" spans="1:10" customFormat="1" x14ac:dyDescent="0.25">
      <c r="A56" s="58" t="s">
        <v>76</v>
      </c>
      <c r="B56" s="20"/>
      <c r="C56" s="36"/>
      <c r="D56" s="6" t="s">
        <v>77</v>
      </c>
      <c r="E56" s="6"/>
      <c r="F56" s="37"/>
      <c r="G56" s="21"/>
      <c r="H56" s="22"/>
      <c r="I56" s="20"/>
    </row>
    <row r="57" spans="1:10" customFormat="1" x14ac:dyDescent="0.25">
      <c r="A57" s="58" t="s">
        <v>78</v>
      </c>
      <c r="B57" s="20"/>
      <c r="C57" s="20"/>
      <c r="D57" s="6" t="s">
        <v>79</v>
      </c>
      <c r="E57" s="6"/>
      <c r="F57" s="37"/>
      <c r="G57" s="21"/>
      <c r="H57" s="22"/>
      <c r="I57" s="20"/>
    </row>
    <row r="58" spans="1:10" x14ac:dyDescent="0.25">
      <c r="A58" s="54" t="s">
        <v>80</v>
      </c>
      <c r="B58" s="6"/>
      <c r="C58" s="6"/>
      <c r="D58" s="6" t="s">
        <v>81</v>
      </c>
      <c r="E58" s="6"/>
      <c r="F58" s="7">
        <f>'[1]ERF SRS '!F31</f>
        <v>-312185859.12</v>
      </c>
      <c r="G58" s="18"/>
      <c r="H58" s="19"/>
      <c r="I58" s="6"/>
      <c r="J58" s="42" t="s">
        <v>18</v>
      </c>
    </row>
    <row r="59" spans="1:10" x14ac:dyDescent="0.25">
      <c r="A59" s="54" t="s">
        <v>82</v>
      </c>
      <c r="B59" s="6"/>
      <c r="C59" s="6"/>
      <c r="D59" s="6" t="s">
        <v>83</v>
      </c>
      <c r="E59" s="6"/>
      <c r="F59" s="37">
        <f>[1]Patrimonio!B16</f>
        <v>394122301.45000005</v>
      </c>
      <c r="G59" s="18"/>
      <c r="H59" s="43"/>
      <c r="I59" s="6"/>
    </row>
    <row r="60" spans="1:10" customFormat="1" x14ac:dyDescent="0.25">
      <c r="A60" s="58" t="s">
        <v>84</v>
      </c>
      <c r="B60" s="20"/>
      <c r="C60" s="20"/>
      <c r="D60" s="6" t="s">
        <v>85</v>
      </c>
      <c r="E60" s="6"/>
      <c r="F60" s="41"/>
      <c r="G60" s="21"/>
      <c r="H60" s="26"/>
      <c r="I60" s="20"/>
    </row>
    <row r="61" spans="1:10" x14ac:dyDescent="0.25">
      <c r="A61" s="54"/>
      <c r="B61" s="6"/>
      <c r="C61" s="10" t="s">
        <v>86</v>
      </c>
      <c r="D61" s="6"/>
      <c r="E61" s="6"/>
      <c r="F61" s="39">
        <f>+F56+F58+F59</f>
        <v>81936442.330000043</v>
      </c>
      <c r="G61" s="32"/>
      <c r="H61" s="28"/>
      <c r="I61" s="6"/>
    </row>
    <row r="62" spans="1:10" x14ac:dyDescent="0.25">
      <c r="A62" s="54"/>
      <c r="B62" s="6"/>
      <c r="C62" s="10"/>
      <c r="D62" s="6"/>
      <c r="E62" s="6"/>
      <c r="F62" s="7"/>
      <c r="G62" s="17"/>
      <c r="H62" s="17"/>
      <c r="I62" s="6"/>
    </row>
    <row r="63" spans="1:10" ht="15.75" thickBot="1" x14ac:dyDescent="0.3">
      <c r="A63" s="54"/>
      <c r="B63" s="6"/>
      <c r="C63" s="10" t="s">
        <v>87</v>
      </c>
      <c r="D63" s="6"/>
      <c r="E63" s="6"/>
      <c r="F63" s="44">
        <f>+F53+F61</f>
        <v>339260228.76000005</v>
      </c>
      <c r="G63" s="17"/>
      <c r="H63" s="33">
        <f>+H53+H61</f>
        <v>0</v>
      </c>
      <c r="I63" s="6"/>
    </row>
    <row r="64" spans="1:10" ht="15.75" thickTop="1" x14ac:dyDescent="0.25">
      <c r="A64" s="54"/>
      <c r="B64" s="6"/>
      <c r="C64" s="10"/>
      <c r="D64" s="6"/>
      <c r="E64" s="6"/>
      <c r="F64" s="40"/>
      <c r="G64" s="17"/>
      <c r="H64" s="29"/>
      <c r="I64" s="6"/>
    </row>
    <row r="65" spans="1:9" x14ac:dyDescent="0.25">
      <c r="A65" s="54"/>
      <c r="B65" s="6"/>
      <c r="C65" s="10"/>
      <c r="D65" s="6"/>
      <c r="E65" s="6"/>
      <c r="F65" s="40"/>
      <c r="G65" s="17"/>
      <c r="H65" s="29"/>
      <c r="I65" s="6"/>
    </row>
    <row r="66" spans="1:9" x14ac:dyDescent="0.25">
      <c r="A66" s="54"/>
      <c r="B66" s="6"/>
      <c r="C66" s="10"/>
      <c r="D66" s="6"/>
      <c r="E66" s="6"/>
      <c r="F66" s="40"/>
      <c r="G66" s="17"/>
      <c r="H66" s="29"/>
      <c r="I66" s="6"/>
    </row>
    <row r="67" spans="1:9" x14ac:dyDescent="0.25">
      <c r="A67" s="54"/>
      <c r="B67" s="6"/>
      <c r="C67" s="10"/>
      <c r="D67" s="6"/>
      <c r="E67" s="6"/>
      <c r="F67" s="40"/>
      <c r="G67" s="17"/>
      <c r="H67" s="29"/>
      <c r="I67" s="6"/>
    </row>
    <row r="68" spans="1:9" x14ac:dyDescent="0.25">
      <c r="A68" s="54"/>
      <c r="B68" s="6"/>
      <c r="C68" s="10"/>
      <c r="D68" s="6"/>
      <c r="E68" s="6"/>
      <c r="F68" s="40"/>
      <c r="G68" s="17"/>
      <c r="H68" s="29"/>
      <c r="I68" s="6"/>
    </row>
    <row r="69" spans="1:9" x14ac:dyDescent="0.25">
      <c r="A69" s="54"/>
      <c r="B69" s="6"/>
      <c r="C69" s="10"/>
      <c r="D69" s="6"/>
      <c r="E69" s="6"/>
      <c r="F69" s="40"/>
      <c r="G69" s="17"/>
      <c r="H69" s="29"/>
      <c r="I69" s="6"/>
    </row>
    <row r="70" spans="1:9" x14ac:dyDescent="0.25">
      <c r="A70" s="54"/>
      <c r="B70" s="6"/>
      <c r="C70" s="10"/>
      <c r="D70" s="45" t="s">
        <v>88</v>
      </c>
      <c r="E70" s="45" t="s">
        <v>89</v>
      </c>
      <c r="F70" s="45" t="s">
        <v>90</v>
      </c>
      <c r="G70" s="40"/>
      <c r="H70" s="46"/>
      <c r="I70" s="29"/>
    </row>
    <row r="71" spans="1:9" x14ac:dyDescent="0.25">
      <c r="A71" s="54"/>
      <c r="B71" s="6"/>
      <c r="C71" s="10"/>
      <c r="D71" s="6" t="s">
        <v>91</v>
      </c>
      <c r="E71" s="50" t="s">
        <v>92</v>
      </c>
      <c r="F71" s="50" t="s">
        <v>93</v>
      </c>
      <c r="G71" s="48"/>
      <c r="H71" s="17"/>
      <c r="I71" s="29"/>
    </row>
    <row r="72" spans="1:9" x14ac:dyDescent="0.25">
      <c r="A72" s="54"/>
      <c r="B72" s="6"/>
      <c r="C72" s="10"/>
      <c r="D72" s="6"/>
      <c r="E72" s="50"/>
      <c r="F72" s="50"/>
      <c r="G72" s="48"/>
      <c r="H72" s="17"/>
      <c r="I72" s="29"/>
    </row>
    <row r="73" spans="1:9" x14ac:dyDescent="0.25">
      <c r="A73" s="54"/>
      <c r="B73" s="6"/>
      <c r="C73" s="10"/>
      <c r="D73" s="6"/>
      <c r="E73" s="50"/>
      <c r="F73" s="50"/>
      <c r="G73" s="48"/>
      <c r="H73" s="17"/>
      <c r="I73" s="29"/>
    </row>
    <row r="74" spans="1:9" x14ac:dyDescent="0.25">
      <c r="A74" s="54"/>
      <c r="B74" s="6"/>
      <c r="C74" s="10"/>
      <c r="D74" s="6"/>
      <c r="E74" s="50"/>
      <c r="F74" s="50"/>
      <c r="G74" s="48"/>
      <c r="H74" s="17"/>
      <c r="I74" s="29"/>
    </row>
    <row r="75" spans="1:9" x14ac:dyDescent="0.25">
      <c r="A75" s="54"/>
      <c r="B75" s="6"/>
      <c r="C75" s="10"/>
      <c r="D75" s="6"/>
      <c r="E75" s="50"/>
      <c r="F75" s="50"/>
      <c r="G75" s="48"/>
      <c r="H75" s="17"/>
      <c r="I75" s="29"/>
    </row>
    <row r="76" spans="1:9" x14ac:dyDescent="0.25">
      <c r="A76" s="54"/>
      <c r="B76" s="6"/>
      <c r="C76" s="10"/>
      <c r="D76" s="6"/>
      <c r="E76" s="6"/>
      <c r="F76" s="40"/>
      <c r="G76" s="17"/>
      <c r="H76" s="29"/>
      <c r="I76" s="6"/>
    </row>
    <row r="77" spans="1:9" x14ac:dyDescent="0.25">
      <c r="A77" s="54"/>
      <c r="B77" s="6"/>
      <c r="C77" s="10"/>
      <c r="D77" s="13" t="s">
        <v>94</v>
      </c>
      <c r="E77" s="65"/>
      <c r="F77" s="65"/>
      <c r="G77" s="65"/>
      <c r="H77" s="65"/>
      <c r="I77" s="65"/>
    </row>
    <row r="78" spans="1:9" x14ac:dyDescent="0.25">
      <c r="A78" s="54"/>
      <c r="B78" s="6"/>
      <c r="C78" s="10"/>
      <c r="D78" s="50" t="s">
        <v>95</v>
      </c>
      <c r="E78" s="65"/>
      <c r="F78" s="65"/>
      <c r="G78" s="65"/>
      <c r="H78" s="65"/>
      <c r="I78" s="65"/>
    </row>
    <row r="79" spans="1:9" x14ac:dyDescent="0.25">
      <c r="A79" s="54"/>
      <c r="B79" s="6"/>
      <c r="C79" s="10"/>
      <c r="D79" s="65"/>
      <c r="E79" s="45"/>
      <c r="F79" s="45"/>
      <c r="G79" s="40"/>
      <c r="H79" s="17"/>
      <c r="I79" s="29"/>
    </row>
    <row r="80" spans="1:9" x14ac:dyDescent="0.25">
      <c r="C80" s="47"/>
      <c r="D80" s="4"/>
      <c r="E80" s="6"/>
      <c r="F80" s="6"/>
      <c r="G80" s="41"/>
      <c r="H80" s="17"/>
      <c r="I80" s="29"/>
    </row>
    <row r="81" spans="3:8" x14ac:dyDescent="0.25">
      <c r="C81" s="10"/>
      <c r="D81" s="6"/>
      <c r="E81" s="6"/>
      <c r="F81" s="40"/>
      <c r="G81" s="17"/>
      <c r="H81" s="29"/>
    </row>
    <row r="82" spans="3:8" x14ac:dyDescent="0.25">
      <c r="C82" s="10"/>
      <c r="D82" s="6"/>
      <c r="E82" s="6"/>
      <c r="F82" s="40"/>
      <c r="G82" s="17"/>
      <c r="H82" s="29"/>
    </row>
    <row r="83" spans="3:8" x14ac:dyDescent="0.25">
      <c r="C83" s="6"/>
      <c r="D83" s="6"/>
      <c r="E83" s="6"/>
      <c r="F83" s="7"/>
      <c r="G83" s="6"/>
      <c r="H83" s="19"/>
    </row>
    <row r="84" spans="3:8" x14ac:dyDescent="0.25">
      <c r="C84" s="53"/>
      <c r="D84" s="53"/>
      <c r="E84" s="53"/>
      <c r="F84" s="53"/>
      <c r="G84" s="53"/>
      <c r="H84" s="53"/>
    </row>
    <row r="85" spans="3:8" x14ac:dyDescent="0.25">
      <c r="C85" s="6"/>
      <c r="D85" s="10"/>
      <c r="E85" s="10"/>
      <c r="F85" s="7"/>
      <c r="G85" s="6"/>
      <c r="H85" s="6"/>
    </row>
    <row r="86" spans="3:8" x14ac:dyDescent="0.25">
      <c r="C86" s="6"/>
      <c r="D86" s="6"/>
      <c r="E86" s="6"/>
      <c r="F86" s="7"/>
      <c r="G86" s="51"/>
      <c r="H86" s="51"/>
    </row>
    <row r="88" spans="3:8" x14ac:dyDescent="0.25">
      <c r="H88" s="34"/>
    </row>
    <row r="90" spans="3:8" x14ac:dyDescent="0.25">
      <c r="H90" s="49"/>
    </row>
  </sheetData>
  <protectedRanges>
    <protectedRange algorithmName="SHA-512" hashValue="ZAfGeYA5VbL0gG93akD1xexJu2rI3UXxHwEtGuh6c0glGlh5rE1RHQPZZ54q7AqVc1jO4jlchft9pel46vZT4g==" saltValue="JJI+A7ZZczdDIztssZc9Vg==" spinCount="100000" sqref="J2 C1:C2 F1:I1 E2:I2" name="Rango1_1"/>
  </protectedRanges>
  <mergeCells count="6">
    <mergeCell ref="C84:H84"/>
    <mergeCell ref="C1:I1"/>
    <mergeCell ref="C2:I2"/>
    <mergeCell ref="C3:H3"/>
    <mergeCell ref="C4:H4"/>
    <mergeCell ref="C5:H5"/>
  </mergeCells>
  <printOptions horizontalCentered="1"/>
  <pageMargins left="0.23622047244094491" right="0.23622047244094491" top="0.27" bottom="0.28000000000000003" header="0.2" footer="0.2"/>
  <pageSetup orientation="portrait" verticalDpi="300" r:id="rId1"/>
  <rowBreaks count="1" manualBreakCount="1">
    <brk id="4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ESF SNS </vt:lpstr>
      <vt:lpstr>'ESF SNS '!Área_de_impresión</vt:lpstr>
      <vt:lpstr>'ESF SNS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Minorka paulino</dc:creator>
  <cp:lastModifiedBy>ORTOPEDIA EM DARIO C</cp:lastModifiedBy>
  <cp:lastPrinted>2025-11-06T14:04:58Z</cp:lastPrinted>
  <dcterms:created xsi:type="dcterms:W3CDTF">2025-11-05T13:20:46Z</dcterms:created>
  <dcterms:modified xsi:type="dcterms:W3CDTF">2025-11-06T16:34:38Z</dcterms:modified>
</cp:coreProperties>
</file>