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bookViews>
    <workbookView xWindow="120" yWindow="60" windowWidth="18915" windowHeight="11565"/>
  </bookViews>
  <sheets>
    <sheet name="ESF SNS " sheetId="1" r:id="rId1"/>
  </sheets>
  <externalReferences>
    <externalReference r:id="rId2"/>
  </externalReferences>
  <definedNames>
    <definedName name="_xlnm.Print_Area" localSheetId="0">'ESF SNS '!$B$1:$I$82</definedName>
    <definedName name="_xlnm.Print_Titles" localSheetId="0">'ESF SNS '!$1:$6</definedName>
  </definedNames>
  <calcPr calcId="152511"/>
</workbook>
</file>

<file path=xl/calcChain.xml><?xml version="1.0" encoding="utf-8"?>
<calcChain xmlns="http://schemas.openxmlformats.org/spreadsheetml/2006/main">
  <c r="F59" i="1" l="1"/>
  <c r="F58" i="1"/>
  <c r="F61" i="1" s="1"/>
  <c r="F50" i="1"/>
  <c r="F46" i="1"/>
  <c r="H42" i="1"/>
  <c r="H53" i="1" s="1"/>
  <c r="H63" i="1" s="1"/>
  <c r="F39" i="1"/>
  <c r="F37" i="1"/>
  <c r="F42" i="1" s="1"/>
  <c r="F34" i="1"/>
  <c r="H27" i="1"/>
  <c r="F24" i="1"/>
  <c r="F27" i="1" s="1"/>
  <c r="H17" i="1"/>
  <c r="F14" i="1"/>
  <c r="F13" i="1"/>
  <c r="F10" i="1"/>
  <c r="F17" i="1" s="1"/>
  <c r="H29" i="1" l="1"/>
  <c r="F52" i="1"/>
  <c r="F53" i="1" s="1"/>
  <c r="F63" i="1" s="1"/>
  <c r="F29" i="1"/>
  <c r="K30" i="1" l="1"/>
</calcChain>
</file>

<file path=xl/sharedStrings.xml><?xml version="1.0" encoding="utf-8"?>
<sst xmlns="http://schemas.openxmlformats.org/spreadsheetml/2006/main" count="95" uniqueCount="89">
  <si>
    <t>Del ejercicio terminado al 30 abril,  2024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</si>
  <si>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</si>
  <si>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</si>
  <si>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</si>
  <si>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</si>
  <si>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</si>
  <si>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</si>
  <si>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</si>
  <si>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</si>
  <si>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</si>
  <si>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</si>
  <si>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</si>
  <si>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</si>
  <si>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</si>
  <si>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</si>
  <si>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</si>
  <si>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</si>
  <si>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</si>
  <si>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</si>
  <si>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</si>
  <si>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</si>
  <si>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</si>
  <si>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</si>
  <si>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</si>
  <si>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</si>
  <si>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</si>
  <si>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</si>
  <si>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</si>
  <si>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</si>
  <si>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</si>
  <si>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</si>
  <si>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</si>
  <si>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</si>
  <si>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</si>
  <si>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</si>
  <si>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</si>
  <si>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</si>
  <si>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</si>
  <si>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</si>
  <si>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</si>
  <si>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</si>
  <si>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</si>
  <si>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</si>
  <si>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</si>
  <si>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</si>
  <si>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</si>
  <si>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</si>
  <si>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</si>
  <si>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</si>
  <si>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</si>
  <si>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</si>
  <si>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</si>
  <si>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</si>
  <si>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</si>
  <si>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</si>
  <si>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</si>
  <si>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</si>
  <si>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</si>
  <si>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</si>
  <si>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</si>
  <si>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</si>
  <si>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</si>
  <si>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</si>
  <si>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</si>
  <si>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</si>
  <si>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</si>
  <si>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</si>
  <si>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</si>
  <si>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</si>
  <si>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</si>
  <si>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</si>
  <si>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</si>
  <si>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</si>
  <si>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</si>
  <si>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</si>
  <si>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</si>
  <si>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</si>
  <si>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</si>
  <si>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</si>
  <si>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</si>
  <si>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</si>
  <si>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</si>
  <si>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</si>
  <si>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</si>
  <si>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</si>
  <si>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</si>
  <si>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</si>
  <si>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r>
      <rPr>
        <b/>
        <sz val="11"/>
        <color theme="1"/>
        <rFont val="Times New Roman"/>
        <family val="1"/>
      </rPr>
      <t>Realizado por:</t>
    </r>
    <r>
      <rPr>
        <sz val="11"/>
        <color theme="1"/>
        <rFont val="Times New Roman"/>
        <family val="1"/>
      </rPr>
      <t xml:space="preserve">  Licda.Radaisy Ferreras</t>
    </r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</si>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</sst>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84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49" fontId="0" fillId="0" borderId="0" xfId="0" applyNumberFormat="1" applyBorder="1" applyAlignment="1">
      <alignment vertical="center"/>
    </xf>
    <xf numFmtId="0" fontId="4" fillId="3" borderId="0" xfId="2" applyFont="1" applyFill="1" applyBorder="1" applyAlignment="1"/>
    <xf numFmtId="0" fontId="0" fillId="0" borderId="0" xfId="0" applyBorder="1" applyAlignment="1">
      <alignment vertical="center"/>
    </xf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43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43" fontId="8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8" fillId="0" borderId="3" xfId="1" applyFont="1" applyFill="1" applyBorder="1" applyAlignment="1">
      <alignment vertical="center"/>
    </xf>
    <xf numFmtId="41" fontId="8" fillId="2" borderId="3" xfId="0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4" fontId="2" fillId="0" borderId="0" xfId="0" applyNumberFormat="1" applyFont="1"/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/>
    <xf numFmtId="43" fontId="8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8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8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8" fillId="2" borderId="3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8" fillId="2" borderId="4" xfId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7">
    <cellStyle name="Millares" xfId="1" builtinId="3"/>
    <cellStyle name="Millares 2" xfId="3"/>
    <cellStyle name="Millares 2 2" xfId="4"/>
    <cellStyle name="Millares 2 3" xfId="5"/>
    <cellStyle name="Millares 3" xfId="6"/>
    <cellStyle name="Millares 3 2" xfId="7"/>
    <cellStyle name="Millares 4" xfId="8"/>
    <cellStyle name="Millares 5" xfId="9"/>
    <cellStyle name="Moneda 2" xfId="10"/>
    <cellStyle name="Moneda 2 2" xfId="11"/>
    <cellStyle name="Normal" xfId="0" builtinId="0"/>
    <cellStyle name="Normal 2" xfId="12"/>
    <cellStyle name="Normal 2 2" xfId="2"/>
    <cellStyle name="Normal 2 2 2" xfId="13"/>
    <cellStyle name="Normal 3" xfId="14"/>
    <cellStyle name="Normal 4" xfId="15"/>
    <cellStyle name="Normal 5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266700</xdr:colOff>
      <xdr:row>80</xdr:row>
      <xdr:rowOff>142875</xdr:rowOff>
    </xdr:from>
    <xdr:to>
      <xdr:col>17</xdr:col>
      <xdr:colOff>485775</xdr:colOff>
      <xdr:row>88</xdr:row>
      <xdr:rowOff>31115</xdr:rowOff>
    </xdr:to>
    <xdr:pic>
      <xdr:nvPicPr>
        <xdr:cNvPr id="2" name="1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0" y="15906750"/>
          <a:ext cx="1743075" cy="141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.%20%20MES%20ABRIL,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4">
          <cell r="F34">
            <v>-242439667.86999995</v>
          </cell>
        </row>
      </sheetData>
      <sheetData sheetId="2"/>
      <sheetData sheetId="3"/>
      <sheetData sheetId="4">
        <row r="46">
          <cell r="C46">
            <v>37102300.650000006</v>
          </cell>
        </row>
      </sheetData>
      <sheetData sheetId="5">
        <row r="26">
          <cell r="H26">
            <v>260376753.87000003</v>
          </cell>
        </row>
      </sheetData>
      <sheetData sheetId="6">
        <row r="22">
          <cell r="B22">
            <v>15353766.410000002</v>
          </cell>
        </row>
      </sheetData>
      <sheetData sheetId="7">
        <row r="26">
          <cell r="B26">
            <v>35455325.159999996</v>
          </cell>
        </row>
      </sheetData>
      <sheetData sheetId="8">
        <row r="18">
          <cell r="B18">
            <v>132330988.28</v>
          </cell>
        </row>
      </sheetData>
      <sheetData sheetId="9"/>
      <sheetData sheetId="10">
        <row r="23">
          <cell r="B23">
            <v>550545.19000000006</v>
          </cell>
        </row>
      </sheetData>
      <sheetData sheetId="11">
        <row r="15">
          <cell r="B15">
            <v>98709259.799999997</v>
          </cell>
        </row>
      </sheetData>
      <sheetData sheetId="12"/>
      <sheetData sheetId="13">
        <row r="19">
          <cell r="B19">
            <v>4455357.09</v>
          </cell>
        </row>
      </sheetData>
      <sheetData sheetId="14">
        <row r="18">
          <cell r="B18">
            <v>354681663.60000002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topLeftCell="C64" zoomScaleNormal="100" zoomScaleSheetLayoutView="100" workbookViewId="0">
      <selection activeCell="K76" sqref="K76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s="11" customFormat="1" ht="15.75" x14ac:dyDescent="0.25">
      <c r="A1" s="9"/>
      <c r="B1" s="3"/>
      <c r="C1" s="80"/>
      <c r="D1" s="80"/>
      <c r="E1" s="80"/>
      <c r="F1" s="80"/>
      <c r="G1" s="80"/>
      <c r="H1" s="80"/>
      <c r="I1" s="80"/>
      <c r="J1" s="10"/>
    </row>
    <row r="2" spans="1:13" ht="3.75" customHeight="1" x14ac:dyDescent="0.25">
      <c r="C2" s="81"/>
      <c r="D2" s="80"/>
      <c r="E2" s="80"/>
      <c r="F2" s="80"/>
      <c r="G2" s="80"/>
      <c r="H2" s="80"/>
      <c r="I2" s="80"/>
      <c r="J2" s="10"/>
      <c r="K2" s="10"/>
      <c r="L2" s="10"/>
      <c r="M2" s="12"/>
    </row>
    <row r="3" spans="1:13" ht="15.75" x14ac:dyDescent="0.25">
      <c r="C3" s="82" t="s">
        <v>88</v>
      </c>
      <c r="D3" s="82"/>
      <c r="E3" s="82"/>
      <c r="F3" s="82"/>
      <c r="G3" s="82"/>
      <c r="H3" s="82"/>
    </row>
    <row r="4" spans="1:13" ht="15.75" x14ac:dyDescent="0.25">
      <c r="C4" s="82" t="s">
        <v>0</v>
      </c>
      <c r="D4" s="82"/>
      <c r="E4" s="82"/>
      <c r="F4" s="82"/>
      <c r="G4" s="82"/>
      <c r="H4" s="82"/>
    </row>
    <row r="5" spans="1:13" ht="15.75" x14ac:dyDescent="0.25">
      <c r="C5" s="82" t="s">
        <v>1</v>
      </c>
      <c r="D5" s="82"/>
      <c r="E5" s="82"/>
      <c r="F5" s="82"/>
      <c r="G5" s="82"/>
      <c r="H5" s="82"/>
    </row>
    <row r="6" spans="1:13" x14ac:dyDescent="0.25">
      <c r="C6" s="7"/>
      <c r="D6" s="13"/>
      <c r="E6" s="13"/>
      <c r="F6" s="8"/>
      <c r="G6" s="7"/>
      <c r="H6" s="7"/>
    </row>
    <row r="7" spans="1:13" ht="15" customHeight="1" x14ac:dyDescent="0.25">
      <c r="C7" s="7"/>
      <c r="D7" s="7"/>
      <c r="E7" s="7"/>
      <c r="F7" s="14"/>
      <c r="G7" s="15"/>
      <c r="H7" s="16"/>
    </row>
    <row r="8" spans="1:13" ht="15" customHeight="1" x14ac:dyDescent="0.25">
      <c r="A8" s="1" t="s">
        <v>2</v>
      </c>
      <c r="C8" s="17" t="s">
        <v>3</v>
      </c>
      <c r="D8" s="18"/>
      <c r="E8" s="18"/>
      <c r="F8" s="19"/>
      <c r="G8" s="20"/>
      <c r="H8" s="20"/>
    </row>
    <row r="9" spans="1:13" x14ac:dyDescent="0.25">
      <c r="C9" s="17" t="s">
        <v>4</v>
      </c>
      <c r="D9" s="18"/>
      <c r="E9" s="18"/>
      <c r="F9" s="8"/>
      <c r="G9" s="20"/>
      <c r="H9" s="20"/>
    </row>
    <row r="10" spans="1:13" x14ac:dyDescent="0.25">
      <c r="A10" s="1" t="s">
        <v>5</v>
      </c>
      <c r="C10" s="7"/>
      <c r="D10" s="7" t="s">
        <v>6</v>
      </c>
      <c r="E10" s="7"/>
      <c r="F10" s="21">
        <f>'[1]Efectivo '!C46</f>
        <v>37102300.650000006</v>
      </c>
      <c r="G10" s="22"/>
      <c r="H10" s="23"/>
    </row>
    <row r="11" spans="1:13" customFormat="1" x14ac:dyDescent="0.25">
      <c r="A11" s="24" t="s">
        <v>7</v>
      </c>
      <c r="B11" s="25"/>
      <c r="C11" s="26"/>
      <c r="D11" s="7" t="s">
        <v>8</v>
      </c>
      <c r="E11" s="7"/>
      <c r="F11" s="27"/>
      <c r="G11" s="28"/>
      <c r="H11" s="29"/>
      <c r="I11" s="25"/>
      <c r="J11" s="30"/>
    </row>
    <row r="12" spans="1:13" customFormat="1" x14ac:dyDescent="0.25">
      <c r="A12" s="24" t="s">
        <v>9</v>
      </c>
      <c r="B12" s="25"/>
      <c r="C12" s="26"/>
      <c r="D12" s="7" t="s">
        <v>10</v>
      </c>
      <c r="E12" s="7"/>
      <c r="F12" s="27"/>
      <c r="G12" s="28"/>
      <c r="H12" s="29"/>
      <c r="I12" s="25"/>
      <c r="J12" s="25"/>
    </row>
    <row r="13" spans="1:13" customFormat="1" x14ac:dyDescent="0.25">
      <c r="A13" s="24" t="s">
        <v>11</v>
      </c>
      <c r="B13" s="25"/>
      <c r="C13" s="26"/>
      <c r="D13" s="7" t="s">
        <v>12</v>
      </c>
      <c r="E13" s="7"/>
      <c r="F13" s="31">
        <f>'[1]Cuenta por Cobrar'!B26</f>
        <v>35455325.159999996</v>
      </c>
      <c r="G13" s="32"/>
      <c r="H13" s="33"/>
      <c r="I13" s="34"/>
      <c r="J13" s="25"/>
    </row>
    <row r="14" spans="1:13" x14ac:dyDescent="0.25">
      <c r="A14" s="1" t="s">
        <v>13</v>
      </c>
      <c r="C14" s="7"/>
      <c r="D14" s="7" t="s">
        <v>14</v>
      </c>
      <c r="E14" s="7"/>
      <c r="F14" s="35">
        <f>[1]Inventario!B22</f>
        <v>15353766.410000002</v>
      </c>
      <c r="G14" s="36"/>
      <c r="H14" s="37"/>
      <c r="I14" s="3"/>
    </row>
    <row r="15" spans="1:13" customFormat="1" x14ac:dyDescent="0.25">
      <c r="A15" s="24" t="s">
        <v>15</v>
      </c>
      <c r="B15" s="25"/>
      <c r="C15" s="26"/>
      <c r="D15" s="7" t="s">
        <v>16</v>
      </c>
      <c r="E15" s="7"/>
      <c r="F15" s="31"/>
      <c r="G15" s="32" t="s">
        <v>17</v>
      </c>
      <c r="H15" s="33"/>
      <c r="I15" s="38" t="s">
        <v>17</v>
      </c>
      <c r="J15" s="25"/>
    </row>
    <row r="16" spans="1:13" customFormat="1" x14ac:dyDescent="0.25">
      <c r="A16" s="24" t="s">
        <v>18</v>
      </c>
      <c r="B16" s="25"/>
      <c r="C16" s="26"/>
      <c r="D16" s="7" t="s">
        <v>19</v>
      </c>
      <c r="E16" s="7"/>
      <c r="F16" s="39"/>
      <c r="G16" s="32"/>
      <c r="H16" s="40"/>
      <c r="I16" s="25"/>
      <c r="J16" s="25"/>
    </row>
    <row r="17" spans="1:13" x14ac:dyDescent="0.25">
      <c r="C17" s="17" t="s">
        <v>20</v>
      </c>
      <c r="D17" s="7"/>
      <c r="E17" s="7"/>
      <c r="F17" s="41">
        <f>SUM(F9:F16)</f>
        <v>87911392.219999999</v>
      </c>
      <c r="G17" s="36"/>
      <c r="H17" s="42">
        <f>SUM(H9:H16)</f>
        <v>0</v>
      </c>
    </row>
    <row r="18" spans="1:13" x14ac:dyDescent="0.25">
      <c r="C18" s="17"/>
      <c r="D18" s="7"/>
      <c r="E18" s="7"/>
      <c r="F18" s="43"/>
      <c r="G18" s="36"/>
      <c r="H18" s="44"/>
      <c r="K18" s="45"/>
    </row>
    <row r="19" spans="1:13" x14ac:dyDescent="0.25">
      <c r="C19" s="17" t="s">
        <v>21</v>
      </c>
      <c r="D19" s="7"/>
      <c r="E19" s="7"/>
      <c r="F19" s="21"/>
      <c r="G19" s="37"/>
      <c r="H19" s="23"/>
    </row>
    <row r="20" spans="1:13" customFormat="1" x14ac:dyDescent="0.25">
      <c r="A20" s="24" t="s">
        <v>22</v>
      </c>
      <c r="B20" s="25"/>
      <c r="C20" s="26"/>
      <c r="D20" s="7" t="s">
        <v>23</v>
      </c>
      <c r="E20" s="7"/>
      <c r="F20" s="27">
        <v>0</v>
      </c>
      <c r="G20" s="28"/>
      <c r="H20" s="29"/>
      <c r="I20" s="25"/>
      <c r="J20" s="25"/>
    </row>
    <row r="21" spans="1:13" customFormat="1" x14ac:dyDescent="0.25">
      <c r="A21" s="24" t="s">
        <v>24</v>
      </c>
      <c r="B21" s="25"/>
      <c r="C21" s="26"/>
      <c r="D21" s="6" t="s">
        <v>25</v>
      </c>
      <c r="E21" s="6"/>
      <c r="F21" s="31"/>
      <c r="G21" s="32"/>
      <c r="H21" s="33"/>
      <c r="I21" s="25"/>
      <c r="J21" s="46"/>
    </row>
    <row r="22" spans="1:13" customFormat="1" x14ac:dyDescent="0.25">
      <c r="A22" s="24" t="s">
        <v>26</v>
      </c>
      <c r="B22" s="25"/>
      <c r="C22" s="26"/>
      <c r="D22" s="6" t="s">
        <v>27</v>
      </c>
      <c r="E22" s="6"/>
      <c r="F22" s="31"/>
      <c r="G22" s="32"/>
      <c r="H22" s="33"/>
      <c r="I22" s="25"/>
      <c r="J22" s="25"/>
    </row>
    <row r="23" spans="1:13" customFormat="1" x14ac:dyDescent="0.25">
      <c r="A23" s="24" t="s">
        <v>28</v>
      </c>
      <c r="B23" s="25"/>
      <c r="C23" s="26"/>
      <c r="D23" s="6" t="s">
        <v>29</v>
      </c>
      <c r="E23" s="6"/>
      <c r="F23" s="31"/>
      <c r="G23" s="32"/>
      <c r="H23" s="33"/>
      <c r="I23" s="25"/>
      <c r="J23" s="25"/>
    </row>
    <row r="24" spans="1:13" x14ac:dyDescent="0.25">
      <c r="A24" s="1" t="s">
        <v>30</v>
      </c>
      <c r="C24" s="7"/>
      <c r="D24" s="6" t="s">
        <v>31</v>
      </c>
      <c r="E24" s="6"/>
      <c r="F24" s="35">
        <f>'[1]Mobiliario Eq. Ofc.'!H26</f>
        <v>260376753.87000003</v>
      </c>
      <c r="G24" s="36"/>
      <c r="H24" s="37"/>
      <c r="M24" s="47"/>
    </row>
    <row r="25" spans="1:13" x14ac:dyDescent="0.25">
      <c r="A25" s="1" t="s">
        <v>32</v>
      </c>
      <c r="C25" s="7"/>
      <c r="D25" s="6" t="s">
        <v>33</v>
      </c>
      <c r="E25" s="6"/>
      <c r="F25" s="48"/>
      <c r="G25" s="36"/>
      <c r="H25" s="37"/>
      <c r="J25" s="49"/>
      <c r="M25" s="47"/>
    </row>
    <row r="26" spans="1:13" customFormat="1" x14ac:dyDescent="0.25">
      <c r="A26" s="24" t="s">
        <v>34</v>
      </c>
      <c r="B26" s="25"/>
      <c r="C26" s="26"/>
      <c r="D26" s="6" t="s">
        <v>35</v>
      </c>
      <c r="E26" s="6"/>
      <c r="F26" s="31"/>
      <c r="G26" s="32"/>
      <c r="H26" s="33"/>
      <c r="I26" s="2"/>
      <c r="J26" s="2"/>
      <c r="M26" s="50"/>
    </row>
    <row r="27" spans="1:13" x14ac:dyDescent="0.25">
      <c r="C27" s="17" t="s">
        <v>36</v>
      </c>
      <c r="D27" s="7"/>
      <c r="E27" s="7"/>
      <c r="F27" s="41">
        <f>SUM(F20:F26)</f>
        <v>260376753.87000003</v>
      </c>
      <c r="G27" s="36"/>
      <c r="H27" s="42">
        <f>SUM(H20:H26)</f>
        <v>0</v>
      </c>
      <c r="M27" s="47"/>
    </row>
    <row r="28" spans="1:13" x14ac:dyDescent="0.25">
      <c r="C28" s="17"/>
      <c r="D28" s="7"/>
      <c r="E28" s="7"/>
      <c r="F28" s="43"/>
      <c r="G28" s="36"/>
      <c r="H28" s="44"/>
      <c r="M28" s="47"/>
    </row>
    <row r="29" spans="1:13" ht="15.75" thickBot="1" x14ac:dyDescent="0.3">
      <c r="C29" s="17" t="s">
        <v>37</v>
      </c>
      <c r="D29" s="7"/>
      <c r="E29" s="7"/>
      <c r="F29" s="51">
        <f>SUM(F27,F17)</f>
        <v>348288146.09000003</v>
      </c>
      <c r="G29" s="52"/>
      <c r="H29" s="53">
        <f>SUM(H27,H17)</f>
        <v>0</v>
      </c>
      <c r="J29" s="54"/>
      <c r="K29" s="55"/>
    </row>
    <row r="30" spans="1:13" ht="15.75" thickTop="1" x14ac:dyDescent="0.25">
      <c r="C30" s="7"/>
      <c r="D30" s="7" t="s">
        <v>17</v>
      </c>
      <c r="E30" s="7"/>
      <c r="F30" s="21"/>
      <c r="G30" s="23"/>
      <c r="H30" s="23"/>
      <c r="J30" s="56"/>
      <c r="K30" s="57">
        <f>F29-F63</f>
        <v>0</v>
      </c>
    </row>
    <row r="31" spans="1:13" x14ac:dyDescent="0.25">
      <c r="C31" s="17" t="s">
        <v>38</v>
      </c>
      <c r="D31" s="7"/>
      <c r="E31" s="7"/>
      <c r="F31" s="21"/>
      <c r="G31" s="23"/>
      <c r="H31" s="23"/>
    </row>
    <row r="32" spans="1:13" x14ac:dyDescent="0.25">
      <c r="C32" s="17" t="s">
        <v>39</v>
      </c>
      <c r="D32" s="7"/>
      <c r="E32" s="7"/>
      <c r="F32" s="58"/>
      <c r="G32" s="22"/>
      <c r="H32" s="22"/>
      <c r="K32" s="45"/>
    </row>
    <row r="33" spans="1:10" customFormat="1" x14ac:dyDescent="0.25">
      <c r="A33" s="24" t="s">
        <v>40</v>
      </c>
      <c r="B33" s="25"/>
      <c r="C33" s="26"/>
      <c r="D33" s="7" t="s">
        <v>41</v>
      </c>
      <c r="E33" s="7"/>
      <c r="F33" s="27"/>
      <c r="G33" s="59"/>
      <c r="H33" s="29"/>
      <c r="I33" s="25"/>
      <c r="J33" s="60"/>
    </row>
    <row r="34" spans="1:10" x14ac:dyDescent="0.25">
      <c r="A34" s="1" t="s">
        <v>42</v>
      </c>
      <c r="C34" s="7"/>
      <c r="D34" s="7" t="s">
        <v>43</v>
      </c>
      <c r="E34" s="7"/>
      <c r="F34" s="48">
        <f>'[1]CXP Corto plazo'!B18</f>
        <v>132330988.28</v>
      </c>
      <c r="G34" s="36"/>
      <c r="H34" s="37"/>
    </row>
    <row r="35" spans="1:10" customFormat="1" x14ac:dyDescent="0.25">
      <c r="A35" s="24" t="s">
        <v>44</v>
      </c>
      <c r="B35" s="25"/>
      <c r="C35" s="26"/>
      <c r="D35" s="7" t="s">
        <v>45</v>
      </c>
      <c r="E35" s="7"/>
      <c r="F35" s="31"/>
      <c r="G35" s="32"/>
      <c r="H35" s="33"/>
      <c r="I35" s="25"/>
      <c r="J35" s="46"/>
    </row>
    <row r="36" spans="1:10" customFormat="1" x14ac:dyDescent="0.25">
      <c r="A36" s="24" t="s">
        <v>46</v>
      </c>
      <c r="B36" s="25"/>
      <c r="C36" s="26"/>
      <c r="D36" s="7" t="s">
        <v>47</v>
      </c>
      <c r="E36" s="7"/>
      <c r="F36" s="31"/>
      <c r="G36" s="32"/>
      <c r="H36" s="33"/>
      <c r="I36" s="25"/>
      <c r="J36" s="25"/>
    </row>
    <row r="37" spans="1:10" customFormat="1" x14ac:dyDescent="0.25">
      <c r="A37" s="24" t="s">
        <v>48</v>
      </c>
      <c r="B37" s="25"/>
      <c r="C37" s="26"/>
      <c r="D37" s="7" t="s">
        <v>49</v>
      </c>
      <c r="E37" s="7"/>
      <c r="F37" s="27">
        <f>'[1]Retenciones y Acum.'!B23</f>
        <v>550545.19000000006</v>
      </c>
      <c r="G37" s="28"/>
      <c r="H37" s="29"/>
      <c r="I37" s="25"/>
      <c r="J37" s="25"/>
    </row>
    <row r="38" spans="1:10" customFormat="1" x14ac:dyDescent="0.25">
      <c r="A38" s="24" t="s">
        <v>50</v>
      </c>
      <c r="B38" s="25"/>
      <c r="C38" s="26"/>
      <c r="D38" s="7" t="s">
        <v>51</v>
      </c>
      <c r="E38" s="7"/>
      <c r="F38" s="27"/>
      <c r="G38" s="28"/>
      <c r="H38" s="29"/>
      <c r="I38" s="25"/>
      <c r="J38" s="25"/>
    </row>
    <row r="39" spans="1:10" customFormat="1" x14ac:dyDescent="0.25">
      <c r="A39" s="24" t="s">
        <v>52</v>
      </c>
      <c r="B39" s="25"/>
      <c r="C39" s="26"/>
      <c r="D39" s="7" t="s">
        <v>53</v>
      </c>
      <c r="E39" s="7"/>
      <c r="F39" s="39">
        <f>'[1]Benef. Empl x p Corto Plazo'!B19</f>
        <v>4455357.09</v>
      </c>
      <c r="G39" s="28"/>
      <c r="H39" s="29"/>
      <c r="I39" s="25"/>
      <c r="J39" s="30"/>
    </row>
    <row r="40" spans="1:10" customFormat="1" x14ac:dyDescent="0.25">
      <c r="A40" s="24" t="s">
        <v>54</v>
      </c>
      <c r="B40" s="25"/>
      <c r="C40" s="26"/>
      <c r="D40" s="7" t="s">
        <v>55</v>
      </c>
      <c r="E40" s="7"/>
      <c r="F40" s="27"/>
      <c r="G40" s="28"/>
      <c r="H40" s="29"/>
      <c r="I40" s="25"/>
      <c r="J40" s="25"/>
    </row>
    <row r="41" spans="1:10" customFormat="1" x14ac:dyDescent="0.25">
      <c r="A41" s="24" t="s">
        <v>56</v>
      </c>
      <c r="B41" s="25"/>
      <c r="C41" s="26"/>
      <c r="D41" s="7" t="s">
        <v>57</v>
      </c>
      <c r="E41" s="7"/>
      <c r="F41" s="39"/>
      <c r="G41" s="32"/>
      <c r="H41" s="33"/>
      <c r="I41" s="25"/>
      <c r="J41" s="25"/>
    </row>
    <row r="42" spans="1:10" x14ac:dyDescent="0.25">
      <c r="C42" s="17" t="s">
        <v>58</v>
      </c>
      <c r="D42" s="7"/>
      <c r="E42" s="7"/>
      <c r="F42" s="43">
        <f>SUM(F33:F41)</f>
        <v>137336890.56</v>
      </c>
      <c r="G42" s="36"/>
      <c r="H42" s="44">
        <f>SUM(H33:H41)</f>
        <v>0</v>
      </c>
    </row>
    <row r="43" spans="1:10" x14ac:dyDescent="0.25">
      <c r="C43" s="17"/>
      <c r="D43" s="7"/>
      <c r="E43" s="7"/>
      <c r="F43" s="43"/>
      <c r="G43" s="36"/>
      <c r="H43" s="44"/>
    </row>
    <row r="44" spans="1:10" x14ac:dyDescent="0.25">
      <c r="C44" s="17"/>
      <c r="D44" s="7"/>
      <c r="E44" s="7"/>
      <c r="F44" s="43"/>
      <c r="G44" s="36"/>
      <c r="H44" s="37"/>
    </row>
    <row r="45" spans="1:10" customFormat="1" x14ac:dyDescent="0.25">
      <c r="A45" s="24"/>
      <c r="B45" s="25"/>
      <c r="C45" s="61" t="s">
        <v>59</v>
      </c>
      <c r="D45" s="26"/>
      <c r="E45" s="26"/>
      <c r="F45" s="62"/>
      <c r="G45" s="59"/>
      <c r="H45" s="59"/>
      <c r="I45" s="25"/>
      <c r="J45" s="25"/>
    </row>
    <row r="46" spans="1:10" customFormat="1" x14ac:dyDescent="0.25">
      <c r="A46" s="24" t="s">
        <v>60</v>
      </c>
      <c r="B46" s="25"/>
      <c r="C46" s="26"/>
      <c r="D46" s="7" t="s">
        <v>61</v>
      </c>
      <c r="E46" s="7"/>
      <c r="F46" s="27">
        <f>'[1]CXP Largo Plazo'!B15</f>
        <v>98709259.799999997</v>
      </c>
      <c r="G46" s="28"/>
      <c r="H46" s="29"/>
      <c r="I46" s="25"/>
      <c r="J46" s="25"/>
    </row>
    <row r="47" spans="1:10" customFormat="1" x14ac:dyDescent="0.25">
      <c r="A47" s="24" t="s">
        <v>62</v>
      </c>
      <c r="B47" s="25"/>
      <c r="C47" s="26"/>
      <c r="D47" s="7" t="s">
        <v>63</v>
      </c>
      <c r="E47" s="7"/>
      <c r="F47" s="63"/>
      <c r="G47" s="28"/>
      <c r="H47" s="29"/>
      <c r="I47" s="25"/>
      <c r="J47" s="25"/>
    </row>
    <row r="48" spans="1:10" customFormat="1" x14ac:dyDescent="0.25">
      <c r="A48" s="24" t="s">
        <v>64</v>
      </c>
      <c r="B48" s="25"/>
      <c r="C48" s="26"/>
      <c r="D48" s="7" t="s">
        <v>65</v>
      </c>
      <c r="E48" s="7"/>
      <c r="F48" s="63"/>
      <c r="G48" s="28"/>
      <c r="H48" s="29"/>
      <c r="I48" s="25"/>
      <c r="J48" s="25"/>
    </row>
    <row r="49" spans="1:13" customFormat="1" x14ac:dyDescent="0.25">
      <c r="A49" s="24" t="s">
        <v>66</v>
      </c>
      <c r="B49" s="25"/>
      <c r="C49" s="26"/>
      <c r="D49" s="7" t="s">
        <v>67</v>
      </c>
      <c r="E49" s="7"/>
      <c r="F49" s="63"/>
      <c r="G49" s="28"/>
      <c r="H49" s="29"/>
      <c r="I49" s="25"/>
      <c r="J49" s="25"/>
    </row>
    <row r="50" spans="1:13" customFormat="1" x14ac:dyDescent="0.25">
      <c r="A50" s="24" t="s">
        <v>68</v>
      </c>
      <c r="B50" s="25"/>
      <c r="C50" s="26"/>
      <c r="D50" s="7" t="s">
        <v>69</v>
      </c>
      <c r="E50" s="7"/>
      <c r="F50" s="64">
        <f>'ESF SNS '!F51</f>
        <v>0</v>
      </c>
      <c r="G50" s="28"/>
      <c r="H50" s="29"/>
      <c r="I50" s="25"/>
      <c r="J50" s="25"/>
    </row>
    <row r="51" spans="1:13" customFormat="1" x14ac:dyDescent="0.25">
      <c r="A51" s="24" t="s">
        <v>70</v>
      </c>
      <c r="B51" s="25"/>
      <c r="C51" s="26"/>
      <c r="D51" s="7" t="s">
        <v>71</v>
      </c>
      <c r="E51" s="7"/>
      <c r="F51" s="63"/>
      <c r="G51" s="28"/>
      <c r="H51" s="29"/>
      <c r="I51" s="25"/>
      <c r="J51" s="25"/>
    </row>
    <row r="52" spans="1:13" customFormat="1" ht="16.5" customHeight="1" x14ac:dyDescent="0.25">
      <c r="A52" s="24"/>
      <c r="B52" s="25"/>
      <c r="C52" s="61" t="s">
        <v>72</v>
      </c>
      <c r="D52" s="26"/>
      <c r="E52" s="26"/>
      <c r="F52" s="65">
        <f>+F46+F50</f>
        <v>98709259.799999997</v>
      </c>
      <c r="G52" s="32"/>
      <c r="H52" s="37"/>
      <c r="I52" s="25"/>
      <c r="J52" s="25"/>
    </row>
    <row r="53" spans="1:13" x14ac:dyDescent="0.25">
      <c r="C53" s="17" t="s">
        <v>73</v>
      </c>
      <c r="D53" s="7"/>
      <c r="E53" s="7"/>
      <c r="F53" s="66">
        <f>+F42+F52</f>
        <v>236046150.36000001</v>
      </c>
      <c r="G53" s="52"/>
      <c r="H53" s="42">
        <f>SUM(H42,H52)</f>
        <v>0</v>
      </c>
    </row>
    <row r="54" spans="1:13" x14ac:dyDescent="0.25">
      <c r="C54" s="17"/>
      <c r="D54" s="7"/>
      <c r="E54" s="7"/>
      <c r="F54" s="67"/>
      <c r="G54" s="23"/>
      <c r="H54" s="23"/>
      <c r="M54" s="68" t="s">
        <v>17</v>
      </c>
    </row>
    <row r="55" spans="1:13" x14ac:dyDescent="0.25">
      <c r="C55" s="17" t="s">
        <v>74</v>
      </c>
      <c r="D55" s="7"/>
      <c r="E55" s="7"/>
      <c r="F55" s="8"/>
      <c r="G55" s="23"/>
      <c r="H55" s="23"/>
      <c r="M55" s="5" t="s">
        <v>17</v>
      </c>
    </row>
    <row r="56" spans="1:13" customFormat="1" x14ac:dyDescent="0.25">
      <c r="A56" s="24" t="s">
        <v>75</v>
      </c>
      <c r="B56" s="25"/>
      <c r="C56" s="61"/>
      <c r="D56" s="7" t="s">
        <v>76</v>
      </c>
      <c r="E56" s="7"/>
      <c r="F56" s="63"/>
      <c r="G56" s="28"/>
      <c r="H56" s="29"/>
      <c r="I56" s="25"/>
      <c r="J56" s="25"/>
    </row>
    <row r="57" spans="1:13" customFormat="1" x14ac:dyDescent="0.25">
      <c r="A57" s="24" t="s">
        <v>77</v>
      </c>
      <c r="B57" s="25"/>
      <c r="C57" s="26"/>
      <c r="D57" s="7" t="s">
        <v>78</v>
      </c>
      <c r="E57" s="7"/>
      <c r="F57" s="63"/>
      <c r="G57" s="28"/>
      <c r="H57" s="29"/>
      <c r="I57" s="25"/>
      <c r="J57" s="25"/>
    </row>
    <row r="58" spans="1:13" x14ac:dyDescent="0.25">
      <c r="A58" s="1" t="s">
        <v>79</v>
      </c>
      <c r="C58" s="7"/>
      <c r="D58" s="7" t="s">
        <v>80</v>
      </c>
      <c r="E58" s="7"/>
      <c r="F58" s="8">
        <f>'[1]ERF SRS '!F34</f>
        <v>-242439667.86999995</v>
      </c>
      <c r="G58" s="22"/>
      <c r="H58" s="23"/>
      <c r="M58" s="68" t="s">
        <v>17</v>
      </c>
    </row>
    <row r="59" spans="1:13" x14ac:dyDescent="0.25">
      <c r="A59" s="1" t="s">
        <v>81</v>
      </c>
      <c r="C59" s="7"/>
      <c r="D59" s="7" t="s">
        <v>82</v>
      </c>
      <c r="E59" s="7"/>
      <c r="F59" s="63">
        <f>[1]Patrimonio!B18</f>
        <v>354681663.60000002</v>
      </c>
      <c r="G59" s="22"/>
      <c r="H59" s="69"/>
    </row>
    <row r="60" spans="1:13" customFormat="1" x14ac:dyDescent="0.25">
      <c r="A60" s="24" t="s">
        <v>83</v>
      </c>
      <c r="B60" s="25"/>
      <c r="C60" s="26"/>
      <c r="D60" s="7" t="s">
        <v>84</v>
      </c>
      <c r="E60" s="7"/>
      <c r="F60" s="67"/>
      <c r="G60" s="28"/>
      <c r="H60" s="37"/>
      <c r="I60" s="25"/>
      <c r="J60" s="25"/>
    </row>
    <row r="61" spans="1:13" x14ac:dyDescent="0.25">
      <c r="C61" s="17" t="s">
        <v>85</v>
      </c>
      <c r="D61" s="7"/>
      <c r="E61" s="7"/>
      <c r="F61" s="65">
        <f>+F56+F58+F59</f>
        <v>112241995.73000008</v>
      </c>
      <c r="G61" s="52"/>
      <c r="H61" s="42"/>
    </row>
    <row r="62" spans="1:13" x14ac:dyDescent="0.25">
      <c r="C62" s="17"/>
      <c r="D62" s="7"/>
      <c r="E62" s="7"/>
      <c r="F62" s="8"/>
      <c r="G62" s="20"/>
      <c r="H62" s="20"/>
    </row>
    <row r="63" spans="1:13" ht="15.75" thickBot="1" x14ac:dyDescent="0.3">
      <c r="C63" s="17" t="s">
        <v>86</v>
      </c>
      <c r="D63" s="7"/>
      <c r="E63" s="7"/>
      <c r="F63" s="70">
        <f>+F53+F61</f>
        <v>348288146.09000009</v>
      </c>
      <c r="G63" s="20"/>
      <c r="H63" s="53">
        <f>+H53+H61</f>
        <v>0</v>
      </c>
      <c r="J63" s="4"/>
      <c r="L63" s="71" t="s">
        <v>17</v>
      </c>
    </row>
    <row r="64" spans="1:13" ht="15.75" thickTop="1" x14ac:dyDescent="0.25">
      <c r="C64" s="17"/>
      <c r="D64" s="7"/>
      <c r="E64" s="7"/>
      <c r="F64" s="66"/>
      <c r="G64" s="20"/>
      <c r="H64" s="44"/>
      <c r="J64" s="4"/>
      <c r="L64" s="71"/>
    </row>
    <row r="65" spans="3:12" x14ac:dyDescent="0.25">
      <c r="C65" s="17"/>
      <c r="D65" s="7"/>
      <c r="E65" s="7"/>
      <c r="F65" s="66"/>
      <c r="G65" s="20"/>
      <c r="H65" s="44"/>
      <c r="J65" s="4"/>
      <c r="L65" s="71"/>
    </row>
    <row r="66" spans="3:12" x14ac:dyDescent="0.25">
      <c r="C66" s="17"/>
      <c r="D66" s="7"/>
      <c r="E66" s="7"/>
      <c r="F66" s="66"/>
      <c r="G66" s="20"/>
      <c r="H66" s="44"/>
    </row>
    <row r="67" spans="3:12" x14ac:dyDescent="0.25">
      <c r="C67" s="17"/>
      <c r="D67" s="7"/>
      <c r="E67" s="7"/>
      <c r="F67" s="66"/>
      <c r="G67" s="20"/>
      <c r="H67" s="44"/>
    </row>
    <row r="68" spans="3:12" x14ac:dyDescent="0.25">
      <c r="C68" s="17"/>
      <c r="D68" s="7" t="s">
        <v>87</v>
      </c>
      <c r="E68" s="7"/>
      <c r="F68" s="66"/>
      <c r="G68" s="20"/>
      <c r="H68" s="44"/>
    </row>
    <row r="69" spans="3:12" x14ac:dyDescent="0.25">
      <c r="C69" s="17"/>
      <c r="D69" s="7"/>
      <c r="E69" s="7"/>
      <c r="F69" s="66"/>
      <c r="G69" s="20"/>
      <c r="H69" s="44"/>
    </row>
    <row r="70" spans="3:12" x14ac:dyDescent="0.25">
      <c r="C70" s="17"/>
      <c r="D70" s="7"/>
      <c r="E70" s="7"/>
      <c r="F70" s="66"/>
      <c r="G70" s="20"/>
      <c r="H70" s="44"/>
    </row>
    <row r="71" spans="3:12" x14ac:dyDescent="0.25">
      <c r="C71" s="17"/>
      <c r="D71" s="7"/>
      <c r="E71" s="7"/>
      <c r="F71" s="66"/>
      <c r="G71" s="20"/>
      <c r="H71" s="44"/>
    </row>
    <row r="72" spans="3:12" x14ac:dyDescent="0.25">
      <c r="C72" s="17"/>
      <c r="D72" s="7"/>
      <c r="E72" s="7"/>
      <c r="F72" s="66"/>
      <c r="G72" s="20"/>
      <c r="H72" s="44"/>
    </row>
    <row r="73" spans="3:12" x14ac:dyDescent="0.25">
      <c r="C73" s="17"/>
      <c r="D73" s="72"/>
      <c r="E73" s="72"/>
      <c r="F73" s="72"/>
      <c r="G73" s="66"/>
      <c r="H73" s="73"/>
      <c r="I73" s="44"/>
    </row>
    <row r="74" spans="3:12" x14ac:dyDescent="0.25">
      <c r="C74" s="17"/>
      <c r="D74" s="7"/>
      <c r="E74" s="74"/>
      <c r="F74" s="74"/>
      <c r="G74" s="75"/>
      <c r="H74" s="20"/>
      <c r="I74" s="44"/>
    </row>
    <row r="75" spans="3:12" x14ac:dyDescent="0.25">
      <c r="C75" s="17"/>
      <c r="D75" s="7"/>
      <c r="E75" s="74"/>
      <c r="F75" s="74"/>
      <c r="G75" s="75"/>
      <c r="H75" s="20"/>
      <c r="I75" s="44"/>
    </row>
    <row r="76" spans="3:12" x14ac:dyDescent="0.25">
      <c r="C76" s="17"/>
      <c r="D76" s="7"/>
      <c r="E76" s="74"/>
      <c r="F76" s="74"/>
      <c r="G76" s="75"/>
      <c r="H76" s="20"/>
      <c r="I76" s="44"/>
    </row>
    <row r="77" spans="3:12" x14ac:dyDescent="0.25">
      <c r="C77" s="17"/>
      <c r="D77" s="7"/>
      <c r="E77" s="74"/>
      <c r="F77" s="74"/>
      <c r="G77" s="75"/>
      <c r="H77" s="20"/>
      <c r="I77" s="44"/>
    </row>
    <row r="78" spans="3:12" x14ac:dyDescent="0.25">
      <c r="C78" s="17"/>
      <c r="D78" s="7"/>
      <c r="E78" s="74"/>
      <c r="F78" s="74"/>
      <c r="G78" s="75"/>
      <c r="H78" s="20"/>
      <c r="I78" s="44"/>
    </row>
    <row r="79" spans="3:12" x14ac:dyDescent="0.25">
      <c r="C79" s="17"/>
      <c r="D79" s="7"/>
      <c r="E79" s="7"/>
      <c r="F79" s="66"/>
      <c r="G79" s="20"/>
      <c r="H79" s="44"/>
    </row>
    <row r="80" spans="3:12" x14ac:dyDescent="0.25">
      <c r="C80" s="17"/>
      <c r="D80" s="76"/>
      <c r="E80" s="5"/>
      <c r="F80" s="5"/>
      <c r="G80" s="5"/>
      <c r="H80" s="5"/>
      <c r="I80" s="5"/>
      <c r="J80" s="77"/>
    </row>
    <row r="81" spans="3:10" x14ac:dyDescent="0.25">
      <c r="C81" s="17"/>
      <c r="D81" s="17"/>
      <c r="E81" s="5"/>
      <c r="F81" s="5"/>
      <c r="G81" s="5"/>
      <c r="H81" s="5"/>
      <c r="I81" s="5"/>
    </row>
    <row r="82" spans="3:10" x14ac:dyDescent="0.25">
      <c r="C82" s="17"/>
      <c r="D82" s="5"/>
      <c r="E82" s="72"/>
      <c r="F82" s="72"/>
      <c r="G82" s="66"/>
      <c r="H82" s="20"/>
      <c r="I82" s="44"/>
    </row>
    <row r="83" spans="3:10" x14ac:dyDescent="0.25">
      <c r="C83" s="74"/>
      <c r="D83" s="5"/>
      <c r="E83" s="7"/>
      <c r="F83" s="7"/>
      <c r="G83" s="67"/>
      <c r="H83" s="20"/>
      <c r="I83" s="44"/>
    </row>
    <row r="84" spans="3:10" x14ac:dyDescent="0.25">
      <c r="C84" s="17"/>
      <c r="D84" s="7"/>
      <c r="E84" s="7"/>
      <c r="F84" s="66"/>
      <c r="G84" s="20"/>
      <c r="H84" s="44"/>
    </row>
    <row r="85" spans="3:10" x14ac:dyDescent="0.25">
      <c r="C85" s="17"/>
      <c r="D85" s="7"/>
      <c r="E85" s="7"/>
      <c r="F85" s="66"/>
      <c r="G85" s="20"/>
      <c r="H85" s="44"/>
    </row>
    <row r="86" spans="3:10" x14ac:dyDescent="0.25">
      <c r="C86" s="7"/>
      <c r="D86" s="7"/>
      <c r="E86" s="7"/>
      <c r="F86" s="8"/>
      <c r="G86" s="7"/>
      <c r="H86" s="23"/>
      <c r="J86" s="78"/>
    </row>
    <row r="87" spans="3:10" x14ac:dyDescent="0.25">
      <c r="C87" s="83"/>
      <c r="D87" s="83"/>
      <c r="E87" s="83"/>
      <c r="F87" s="83"/>
      <c r="G87" s="83"/>
      <c r="H87" s="83"/>
    </row>
    <row r="88" spans="3:10" x14ac:dyDescent="0.25">
      <c r="C88" s="7"/>
      <c r="D88" s="17"/>
      <c r="E88" s="17"/>
      <c r="F88" s="8"/>
      <c r="G88" s="7"/>
      <c r="H88" s="7"/>
    </row>
    <row r="89" spans="3:10" x14ac:dyDescent="0.25">
      <c r="C89" s="7"/>
      <c r="D89" s="7"/>
      <c r="E89" s="7"/>
      <c r="F89" s="8"/>
      <c r="G89" s="79"/>
      <c r="H89" s="79"/>
    </row>
    <row r="91" spans="3:10" x14ac:dyDescent="0.25">
      <c r="H91" s="54"/>
    </row>
    <row r="93" spans="3:10" x14ac:dyDescent="0.25">
      <c r="H93" s="78"/>
    </row>
  </sheetData>
  <protectedRanges>
    <protectedRange algorithmName="SHA-512" hashValue="ZAfGeYA5VbL0gG93akD1xexJu2rI3UXxHwEtGuh6c0glGlh5rE1RHQPZZ54q7AqVc1jO4jlchft9pel46vZT4g==" saltValue="JJI+A7ZZczdDIztssZc9Vg==" spinCount="100000" sqref="E2:M2 C1:C2 F1:J1" name="Rango1_1"/>
  </protectedRanges>
  <mergeCells count="6">
    <mergeCell ref="C87:H87"/>
    <mergeCell ref="C1:I1"/>
    <mergeCell ref="C2:I2"/>
    <mergeCell ref="C3:H3"/>
    <mergeCell ref="C4:H4"/>
    <mergeCell ref="C5:H5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verticalDpi="300" r:id="rId1"/>
  <rowBreaks count="1" manualBreakCount="1">
    <brk id="43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Minorka paulino</dc:creator>
  <cp:lastModifiedBy>ORTOPEDIA EM DARIO C</cp:lastModifiedBy>
  <cp:lastPrinted>2024-05-07T14:07:16Z</cp:lastPrinted>
  <dcterms:created xsi:type="dcterms:W3CDTF">2024-05-07T06:45:12Z</dcterms:created>
  <dcterms:modified xsi:type="dcterms:W3CDTF">2024-05-07T14:07:21Z</dcterms:modified>
</cp:coreProperties>
</file>