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Julio,2023 " sheetId="4" r:id="rId3"/>
    <sheet name="Hoja1" sheetId="5" r:id="rId4"/>
  </sheets>
  <externalReferences>
    <externalReference r:id="rId5"/>
  </externalReferences>
  <definedNames>
    <definedName name="_xlnm.Print_Area" localSheetId="2">'BALANCE GENERAL Julio,2023 '!$A$1:$F$87</definedName>
  </definedNames>
  <calcPr calcId="152511"/>
</workbook>
</file>

<file path=xl/calcChain.xml><?xml version="1.0" encoding="utf-8"?>
<calcChain xmlns="http://schemas.openxmlformats.org/spreadsheetml/2006/main">
  <c r="F69" i="4" l="1"/>
  <c r="F68" i="4"/>
  <c r="F70" i="4" s="1"/>
  <c r="F57" i="4"/>
  <c r="F52" i="4"/>
  <c r="F38" i="4"/>
  <c r="F37" i="4"/>
  <c r="F29" i="4"/>
  <c r="F25" i="4"/>
  <c r="F12" i="4"/>
  <c r="F8" i="4"/>
  <c r="F54" i="4" l="1"/>
  <c r="F63" i="4" s="1"/>
  <c r="C45" i="4"/>
  <c r="K41" i="4"/>
  <c r="C39" i="4"/>
  <c r="F31" i="4"/>
  <c r="F26" i="4"/>
  <c r="F72" i="4" l="1"/>
  <c r="F33" i="4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<sst xmlns="http://schemas.openxmlformats.org/spreadsheetml/2006/main" count="241" uniqueCount="173">
  <si>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</si>
  <si>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</si>
  <si>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</si>
  <si>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</si>
  <si>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</si>
  <si>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</si>
  <si>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</si>
  <si>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</si>
  <si>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</si>
  <si>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</si>
  <si>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</si>
  <si>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</si>
  <si>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</si>
  <si>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</si>
  <si>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</si>
  <si>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</si>
  <si>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</si>
  <si>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</si>
  <si>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</si>
  <si>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</si>
  <si>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</si>
  <si>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</si>
  <si>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</si>
  <si>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</si>
  <si>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</si>
  <si>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</si>
  <si>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</si>
  <si>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</si>
  <si>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</si>
  <si>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</si>
  <si>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</si>
  <si>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</si>
  <si>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</si>
  <si>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</si>
  <si>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</si>
  <si>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</si>
  <si>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</si>
  <si>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</si>
  <si>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</si>
  <si>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</si>
  <si>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</si>
  <si>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</si>
  <si>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</si>
  <si>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</si>
  <si>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</si>
  <si>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</si>
  <si>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</si>
  <si>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</si>
  <si>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</si>
  <si>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</si>
  <si>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</si>
  <si>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</si>
  <si>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</si>
  <si>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</si>
  <si>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</si>
  <si>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</si>
  <si>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</si>
  <si>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</si>
  <si>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</si>
  <si>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</si>
  <si>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</si>
  <si>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</si>
  <si>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</si>
  <si>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</si>
  <si>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</si>
  <si>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</si>
  <si>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</si>
  <si>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</si>
  <si>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</si>
  <si>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</si>
  <si>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</si>
  <si>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</si>
  <si>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</si>
  <si>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</si>
  <si>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</si>
  <si>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</si>
  <si>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</si>
  <si>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</si>
  <si>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</si>
  <si>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</si>
  <si>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</si>
  <si>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</si>
  <si>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</si>
  <si>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</si>
  <si>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</si>
  <si>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</si>
  <si>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</si>
  <si>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</si>
  <si>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</si>
  <si>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</si>
  <si>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</si>
  <si>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</si>
  <si>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</si>
  <si>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</si>
  <si>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</si>
  <si>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</si>
  <si>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</si>
  <si>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</si>
  <si>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</si>
  <si>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</si>
  <si>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</si>
  <si>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</si>
  <si>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</si>
  <si>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</si>
  <si>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</si>
  <si>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</si>
  <si>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</si>
  <si>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</si>
  <si>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</si>
  <si>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</si>
  <si>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</si>
  <si>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</si>
  <si>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</si>
  <si>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</si>
  <si>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</si>
  <si>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</si>
  <si>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</si>
  <si>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</si>
  <si>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</si>
  <si>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</si>
  <si>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</si>
  <si>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</si>
  <si>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</si>
  <si>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</si>
  <si>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</si>
  <si>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</si>
  <si>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</si>
  <si>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</si>
  <si>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</si>
  <si>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</si>
  <si>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</si>
  <si>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</si>
  <si>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</si>
  <si>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</si>
  <si>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</si>
  <si>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</si>
  <si>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</si>
  <si>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</si>
  <si>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</si>
  <si>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</si>
  <si>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</si>
  <si>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</si>
  <si>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</si>
  <si>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</si>
  <si>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</si>
  <si>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</si>
  <si>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</si>
  <si>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</si>
  <si>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</si>
  <si>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</si>
  <si>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</si>
  <si>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</si>
  <si>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</si>
  <si>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</si>
  <si>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</si>
  <si>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</si>
  <si>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</si>
  <si>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</si>
  <si>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</si>
  <si>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</si>
  <si>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</si>
  <si>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</si>
  <si>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</si>
  <si>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</si>
  <si>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</si>
  <si>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</si>
  <si>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</si>
  <si>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</si>
  <si>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</si>
  <si>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</si>
  <si>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</si>
  <si>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>Al 31 de Julio 2023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</si>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</sst>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left" vertical="center"/>
    </xf>
    <xf numFmtId="43" fontId="16" fillId="0" borderId="0" xfId="1" applyFont="1" applyFill="1" applyAlignment="1">
      <alignment vertical="center"/>
    </xf>
    <xf numFmtId="4" fontId="15" fillId="0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43" fontId="15" fillId="2" borderId="0" xfId="1" applyFont="1" applyFill="1" applyBorder="1" applyAlignment="1">
      <alignment horizontal="right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4" fontId="4" fillId="2" borderId="21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right"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43" fontId="12" fillId="2" borderId="0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MES%20DE%20JULIO,2023%20INFORMES/ESTADOS%20FINANCIEROS%20JUL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Hoja1"/>
      <sheetName val="Gastos"/>
      <sheetName val="Hoja2"/>
    </sheetNames>
    <sheetDataSet>
      <sheetData sheetId="0"/>
      <sheetData sheetId="1"/>
      <sheetData sheetId="2"/>
      <sheetData sheetId="3"/>
      <sheetData sheetId="4">
        <row r="46">
          <cell r="C46">
            <v>33899540.700000003</v>
          </cell>
        </row>
      </sheetData>
      <sheetData sheetId="5">
        <row r="26">
          <cell r="H26">
            <v>279221623.96999997</v>
          </cell>
        </row>
      </sheetData>
      <sheetData sheetId="6">
        <row r="22">
          <cell r="B22">
            <v>16934931.539999999</v>
          </cell>
        </row>
      </sheetData>
      <sheetData sheetId="7">
        <row r="26">
          <cell r="B26">
            <v>17456656.629999999</v>
          </cell>
        </row>
      </sheetData>
      <sheetData sheetId="8">
        <row r="18">
          <cell r="B18">
            <v>121442668.7</v>
          </cell>
        </row>
      </sheetData>
      <sheetData sheetId="9"/>
      <sheetData sheetId="10">
        <row r="23">
          <cell r="B23">
            <v>497510.84000000008</v>
          </cell>
        </row>
      </sheetData>
      <sheetData sheetId="11">
        <row r="15">
          <cell r="B15">
            <v>76869557.5</v>
          </cell>
        </row>
      </sheetData>
      <sheetData sheetId="12"/>
      <sheetData sheetId="13">
        <row r="19">
          <cell r="B19">
            <v>2396559.73</v>
          </cell>
        </row>
      </sheetData>
      <sheetData sheetId="14">
        <row r="17">
          <cell r="B17">
            <v>-221128890.84000003</v>
          </cell>
        </row>
        <row r="18">
          <cell r="B18">
            <v>367435346.90999997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4" t="s">
        <v>150</v>
      </c>
      <c r="B2" s="94"/>
      <c r="C2" s="94"/>
      <c r="D2" s="94"/>
      <c r="E2" s="94"/>
      <c r="F2" s="94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4" t="s">
        <v>165</v>
      </c>
      <c r="B3" s="94"/>
      <c r="C3" s="94"/>
      <c r="D3" s="94"/>
      <c r="E3" s="94"/>
      <c r="F3" s="94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5" t="s">
        <v>51</v>
      </c>
      <c r="B82" s="95"/>
      <c r="C82" s="95"/>
      <c r="D82" s="95"/>
      <c r="E82" s="95"/>
      <c r="F82" s="95"/>
      <c r="G82" s="85"/>
    </row>
    <row r="83" spans="1:11" s="3" customFormat="1" ht="18" customHeight="1" x14ac:dyDescent="0.25">
      <c r="A83" s="96" t="s">
        <v>52</v>
      </c>
      <c r="B83" s="96"/>
      <c r="C83" s="96"/>
      <c r="D83" s="96"/>
      <c r="E83" s="96"/>
      <c r="F83" s="96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7" t="s">
        <v>149</v>
      </c>
      <c r="B1" s="97"/>
      <c r="C1" s="97"/>
      <c r="D1" s="97"/>
      <c r="E1" s="97"/>
      <c r="F1" s="97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7" t="s">
        <v>153</v>
      </c>
      <c r="B2" s="97"/>
      <c r="C2" s="97"/>
      <c r="D2" s="97"/>
      <c r="E2" s="97"/>
      <c r="F2" s="97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7" t="s">
        <v>163</v>
      </c>
      <c r="B3" s="97"/>
      <c r="C3" s="97"/>
      <c r="D3" s="97"/>
      <c r="E3" s="97"/>
      <c r="F3" s="97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8" t="s">
        <v>54</v>
      </c>
      <c r="B5" s="98"/>
      <c r="C5" s="98"/>
      <c r="D5" s="98"/>
      <c r="E5" s="98"/>
      <c r="F5" s="98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57" workbookViewId="0">
      <selection activeCell="F85" sqref="A81:F85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124" t="s">
        <v>167</v>
      </c>
      <c r="B1" s="124"/>
      <c r="C1" s="124"/>
      <c r="D1" s="124"/>
      <c r="E1" s="124"/>
      <c r="F1" s="124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4" t="s">
        <v>172</v>
      </c>
      <c r="B2" s="94"/>
      <c r="C2" s="94"/>
      <c r="D2" s="94"/>
      <c r="E2" s="94"/>
      <c r="F2" s="94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4" t="s">
        <v>171</v>
      </c>
      <c r="B3" s="94"/>
      <c r="C3" s="94"/>
      <c r="D3" s="94"/>
      <c r="E3" s="94"/>
      <c r="F3" s="94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91"/>
      <c r="F8" s="92">
        <f>'[1]Efectivo '!$C$46</f>
        <v>33899540.700000003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91"/>
      <c r="F9" s="93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91"/>
      <c r="F10" s="93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91"/>
      <c r="F11" s="93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00">
        <f>'[1]Cuenta por Cobrar'!$B$26</f>
        <v>17456656.629999999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01"/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01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01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01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01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01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01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01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01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01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01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01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02">
        <f>[1]Inventario!$B$22</f>
        <v>16934931.539999999</v>
      </c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03">
        <f>SUM(F8:F25)</f>
        <v>68291128.870000005</v>
      </c>
    </row>
    <row r="27" spans="1:6" s="11" customFormat="1" ht="5.25" customHeight="1" x14ac:dyDescent="0.25">
      <c r="A27" s="13"/>
      <c r="B27" s="9"/>
      <c r="C27" s="9"/>
      <c r="D27" s="9"/>
      <c r="E27" s="9"/>
      <c r="F27" s="104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01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01">
        <f>'[1]Mobiliario Eq. Ofc.'!$H$26</f>
        <v>279221623.96999997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105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03">
        <f>SUM(F29)</f>
        <v>279221623.96999997</v>
      </c>
    </row>
    <row r="32" spans="1:6" s="11" customFormat="1" ht="9" customHeight="1" x14ac:dyDescent="0.25">
      <c r="A32" s="13"/>
      <c r="B32" s="9"/>
      <c r="C32" s="9"/>
      <c r="D32" s="9"/>
      <c r="E32" s="9"/>
      <c r="F32" s="106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107">
        <f>SUM(F26+F31)</f>
        <v>347512752.83999997</v>
      </c>
    </row>
    <row r="34" spans="1:11" s="11" customFormat="1" ht="6.75" customHeight="1" thickTop="1" x14ac:dyDescent="0.25">
      <c r="A34" s="13"/>
      <c r="B34" s="9"/>
      <c r="C34" s="9"/>
      <c r="D34" s="9"/>
      <c r="E34" s="9"/>
      <c r="F34" s="106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108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109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01">
        <f>'[1]CXP Corto plazo'!$B$18</f>
        <v>121442668.7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01">
        <f>'[1]Retenciones y Acum.'!$B$23</f>
        <v>497510.84000000008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01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01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01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01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01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01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01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01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01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01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01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01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01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10">
        <f>'[1]Benef. Empl x p Corto Plazo'!$B$19</f>
        <v>2396559.73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111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103">
        <f>SUM(F36:F53)</f>
        <v>124336739.27000001</v>
      </c>
    </row>
    <row r="55" spans="1:11" s="11" customFormat="1" ht="3.75" customHeight="1" x14ac:dyDescent="0.25">
      <c r="A55" s="13"/>
      <c r="B55" s="9"/>
      <c r="C55" s="9"/>
      <c r="D55" s="9"/>
      <c r="E55" s="9"/>
      <c r="F55" s="110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01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01">
        <f>'[1]CXP Largo Plazo'!$B$15</f>
        <v>76869557.5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01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01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01" t="s">
        <v>16</v>
      </c>
    </row>
    <row r="61" spans="1:11" s="11" customFormat="1" ht="17.100000000000001" customHeight="1" x14ac:dyDescent="0.25">
      <c r="D61" s="15"/>
      <c r="E61" s="15"/>
      <c r="F61" s="101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10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112">
        <f>SUM(F54:F62)</f>
        <v>201206296.77000001</v>
      </c>
    </row>
    <row r="64" spans="1:11" s="11" customFormat="1" ht="5.25" customHeight="1" x14ac:dyDescent="0.25">
      <c r="A64" s="13"/>
      <c r="B64" s="9"/>
      <c r="C64" s="9"/>
      <c r="D64" s="9"/>
      <c r="E64" s="9"/>
      <c r="F64" s="108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  <c r="F65" s="113"/>
    </row>
    <row r="66" spans="1:11" s="11" customFormat="1" ht="5.25" customHeight="1" x14ac:dyDescent="0.25">
      <c r="A66" s="13"/>
      <c r="B66" s="9"/>
      <c r="C66" s="9"/>
      <c r="D66" s="9"/>
      <c r="E66" s="9"/>
      <c r="F66" s="106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108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01">
        <f>[1]Patrimonio!$B$17</f>
        <v>-221128890.84000003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102">
        <f>[1]Patrimonio!$B$18</f>
        <v>367435346.90999997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103">
        <f>SUM(F68:F69)</f>
        <v>146306456.06999993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106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107">
        <f>F63+F70</f>
        <v>347512752.83999991</v>
      </c>
    </row>
    <row r="73" spans="1:11" s="11" customFormat="1" ht="16.5" customHeight="1" thickTop="1" x14ac:dyDescent="0.25">
      <c r="A73" s="13"/>
      <c r="B73" s="9"/>
      <c r="C73" s="9"/>
      <c r="D73" s="9"/>
      <c r="E73" s="9"/>
      <c r="F73" s="20"/>
    </row>
    <row r="74" spans="1:11" s="11" customFormat="1" ht="16.5" customHeight="1" x14ac:dyDescent="0.25">
      <c r="A74" s="13"/>
      <c r="B74" s="9"/>
      <c r="C74" s="9"/>
      <c r="D74" s="9"/>
      <c r="E74" s="9"/>
      <c r="F74" s="20"/>
    </row>
    <row r="75" spans="1:11" s="11" customFormat="1" ht="19.5" customHeight="1" x14ac:dyDescent="0.25">
      <c r="A75" s="13"/>
      <c r="B75" s="9"/>
      <c r="C75" s="9"/>
      <c r="D75" s="9"/>
      <c r="E75" s="9"/>
      <c r="F75" s="20"/>
    </row>
    <row r="76" spans="1:11" s="11" customFormat="1" ht="16.5" customHeight="1" x14ac:dyDescent="0.25">
      <c r="A76" s="114"/>
      <c r="B76" s="115"/>
      <c r="C76" s="115"/>
      <c r="D76" s="115"/>
      <c r="E76" s="115"/>
      <c r="F76" s="116"/>
    </row>
    <row r="77" spans="1:11" s="11" customFormat="1" ht="16.5" customHeight="1" x14ac:dyDescent="0.25">
      <c r="A77" s="114"/>
      <c r="B77" s="115"/>
      <c r="C77" s="115"/>
      <c r="D77" s="115"/>
      <c r="E77" s="115"/>
      <c r="F77" s="117"/>
    </row>
    <row r="78" spans="1:11" s="11" customFormat="1" ht="16.5" customHeight="1" x14ac:dyDescent="0.25">
      <c r="A78" s="114"/>
      <c r="B78" s="115"/>
      <c r="C78" s="115"/>
      <c r="D78" s="115"/>
      <c r="E78" s="115"/>
      <c r="F78" s="117"/>
    </row>
    <row r="79" spans="1:11" s="11" customFormat="1" ht="1.5" customHeight="1" x14ac:dyDescent="0.25">
      <c r="A79" s="114"/>
      <c r="B79" s="115"/>
      <c r="C79" s="115"/>
      <c r="D79" s="115"/>
      <c r="E79" s="115"/>
      <c r="F79" s="117"/>
    </row>
    <row r="80" spans="1:11" s="11" customFormat="1" ht="3" customHeight="1" x14ac:dyDescent="0.25">
      <c r="A80" s="114"/>
      <c r="B80" s="115"/>
      <c r="C80" s="115"/>
      <c r="D80" s="115"/>
      <c r="E80" s="115"/>
      <c r="F80" s="117"/>
    </row>
    <row r="81" spans="1:11" s="11" customFormat="1" ht="16.5" customHeight="1" x14ac:dyDescent="0.25">
      <c r="A81" s="114"/>
      <c r="B81" s="115"/>
      <c r="C81" s="115"/>
      <c r="D81" s="115"/>
      <c r="E81" s="115"/>
      <c r="F81" s="118"/>
    </row>
    <row r="82" spans="1:11" s="11" customFormat="1" ht="16.5" customHeight="1" x14ac:dyDescent="0.25">
      <c r="A82" s="119"/>
      <c r="B82" s="115"/>
      <c r="C82" s="115"/>
      <c r="D82" s="115"/>
      <c r="E82" s="115"/>
      <c r="F82" s="118"/>
    </row>
    <row r="83" spans="1:11" s="11" customFormat="1" ht="16.5" customHeight="1" x14ac:dyDescent="0.25">
      <c r="A83" s="114" t="s">
        <v>168</v>
      </c>
      <c r="B83" s="119"/>
      <c r="C83" s="120"/>
      <c r="D83" s="120"/>
      <c r="E83" s="114" t="s">
        <v>166</v>
      </c>
      <c r="F83" s="119"/>
      <c r="G83" s="10"/>
    </row>
    <row r="84" spans="1:11" s="3" customFormat="1" ht="15.75" customHeight="1" x14ac:dyDescent="0.25">
      <c r="A84" s="121" t="s">
        <v>170</v>
      </c>
      <c r="B84" s="121"/>
      <c r="C84" s="121"/>
      <c r="D84" s="122"/>
      <c r="E84" s="121" t="s">
        <v>169</v>
      </c>
      <c r="F84" s="121"/>
      <c r="G84" s="33"/>
    </row>
    <row r="85" spans="1:11" s="3" customFormat="1" ht="31.5" customHeight="1" x14ac:dyDescent="0.25">
      <c r="A85" s="115"/>
      <c r="B85" s="121"/>
      <c r="C85" s="115"/>
      <c r="D85" s="115"/>
      <c r="E85" s="115"/>
      <c r="F85" s="121"/>
    </row>
    <row r="86" spans="1:11" s="3" customFormat="1" ht="18" customHeight="1" x14ac:dyDescent="0.25">
      <c r="A86" s="123"/>
      <c r="B86" s="123"/>
      <c r="C86" s="123"/>
      <c r="D86" s="123"/>
      <c r="E86" s="123"/>
      <c r="F86" s="123"/>
      <c r="G86" s="85"/>
    </row>
    <row r="87" spans="1:11" s="3" customFormat="1" ht="18" customHeight="1" x14ac:dyDescent="0.25">
      <c r="A87" s="99"/>
      <c r="B87" s="99"/>
      <c r="C87" s="99"/>
      <c r="D87" s="99"/>
      <c r="E87" s="99"/>
      <c r="F87" s="99"/>
      <c r="G87" s="9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1:84" ht="15.75" thickBot="1" x14ac:dyDescent="0.3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 x14ac:dyDescent="0.2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5">
    <mergeCell ref="A2:F2"/>
    <mergeCell ref="A3:F3"/>
    <mergeCell ref="A86:F86"/>
    <mergeCell ref="A87:F87"/>
    <mergeCell ref="A1:F1"/>
  </mergeCells>
  <pageMargins left="1.28" right="0.7" top="0.78" bottom="0.75" header="0.3" footer="0.3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BALANCE GENERAL -MARZO-2022</vt:lpstr>
      <vt:lpstr>EJECUCION PRESUP-MARZO-2022</vt:lpstr>
      <vt:lpstr>BALANCE GENERAL Julio,2023 </vt:lpstr>
      <vt:lpstr>Hoja1</vt:lpstr>
      <vt:lpstr>'BALANCE GENERAL Julio,2023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2023-08-10T16:19:46Z</cp:lastPrinted>
  <dcterms:created xsi:type="dcterms:W3CDTF">2020-12-03T17:12:48Z</dcterms:created>
  <dcterms:modified xsi:type="dcterms:W3CDTF">2023-08-10T16:20:00Z</dcterms:modified>
</cp:coreProperties>
</file>