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BANCO'!$A$1:$G$66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57" i="1" l="1"/>
  <c r="F52" i="1"/>
  <c r="D52" i="1"/>
  <c r="C52" i="1"/>
  <c r="B52" i="1"/>
  <c r="F51" i="1"/>
  <c r="D51" i="1"/>
  <c r="C51" i="1"/>
  <c r="B51" i="1"/>
  <c r="F50" i="1"/>
  <c r="D50" i="1"/>
  <c r="C50" i="1"/>
  <c r="B50" i="1"/>
  <c r="F49" i="1"/>
  <c r="D49" i="1"/>
  <c r="C49" i="1"/>
  <c r="B49" i="1"/>
  <c r="F48" i="1"/>
  <c r="D48" i="1"/>
  <c r="C48" i="1"/>
  <c r="B48" i="1"/>
  <c r="F47" i="1"/>
  <c r="D47" i="1"/>
  <c r="C47" i="1"/>
  <c r="B47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8" i="1"/>
  <c r="D38" i="1"/>
  <c r="C38" i="1"/>
  <c r="B38" i="1"/>
  <c r="F37" i="1"/>
  <c r="D37" i="1"/>
  <c r="C37" i="1"/>
  <c r="B37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8" i="1"/>
  <c r="F57" i="1" s="1"/>
  <c r="D8" i="1"/>
  <c r="C8" i="1"/>
  <c r="B8" i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</calcChain>
</file>

<file path=xl/sharedStrings.xml><?xml version="1.0" encoding="utf-8"?>
<sst xmlns="http://schemas.openxmlformats.org/spreadsheetml/2006/main" count="30" uniqueCount="29">
  <si>
    <t>SERVICIO REGIONAL DE SALUD</t>
  </si>
  <si>
    <t>RELACION DE INGRESOS Y EGRESOS VENTA DE SERVICIOS MES DE MAYO 2023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</si>
  <si>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</si>
  <si>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</si>
  <si>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</si>
  <si>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</si>
  <si>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</si>
  <si>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</si>
  <si>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</si>
  <si>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</si>
  <si>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</si>
  <si>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</si>
  <si>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</si>
  <si>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</si>
  <si>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</si>
  <si>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TRANSFERENCIA DE SERVICIO NACIONAL DE SALUD</t>
  </si>
  <si>
    <t>AJUSTE POR ERROR EN TRANSFERENCIA DE MAS A (SUPRODI)</t>
  </si>
  <si>
    <t>930539898483/930877814047</t>
  </si>
  <si>
    <t>CARGO POR EL 0.15% EN EL MES DE MAYO 2023</t>
  </si>
  <si>
    <t>830597509444/830860582437</t>
  </si>
  <si>
    <t>CARGO POR COMISION PAGO DGII, NETBANKING Y COMISION TSS EN EL MES DE MAYO 2023</t>
  </si>
  <si>
    <t>CARGO POR COMISION DE MANEJO DE CUENTA EN EL MES DE MAYO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</si>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</sst>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5" fillId="17" borderId="8" applyNumberFormat="0" applyAlignment="0" applyProtection="0"/>
    <xf numFmtId="0" fontId="16" fillId="18" borderId="9" applyNumberForma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9" fillId="8" borderId="8" applyNumberFormat="0" applyAlignment="0" applyProtection="0"/>
    <xf numFmtId="165" fontId="2" fillId="0" borderId="0" applyFont="0" applyFill="0" applyBorder="0" applyAlignment="0" applyProtection="0"/>
    <xf numFmtId="0" fontId="20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2" fillId="17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</cellStyleXfs>
  <cellXfs count="69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10" fillId="2" borderId="0" xfId="0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NumberForma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/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0" fillId="2" borderId="0" xfId="0" applyNumberFormat="1" applyFill="1" applyBorder="1"/>
    <xf numFmtId="0" fontId="10" fillId="2" borderId="0" xfId="0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1" fontId="28" fillId="0" borderId="0" xfId="0" applyNumberFormat="1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1" fontId="29" fillId="2" borderId="0" xfId="0" applyNumberFormat="1" applyFont="1" applyFill="1" applyBorder="1" applyAlignment="1">
      <alignment horizontal="center" wrapText="1"/>
    </xf>
    <xf numFmtId="4" fontId="29" fillId="2" borderId="0" xfId="0" applyNumberFormat="1" applyFont="1" applyFill="1" applyBorder="1" applyAlignment="1">
      <alignment wrapText="1"/>
    </xf>
    <xf numFmtId="4" fontId="30" fillId="2" borderId="0" xfId="0" applyNumberFormat="1" applyFont="1" applyFill="1" applyBorder="1" applyAlignment="1">
      <alignment horizontal="right"/>
    </xf>
    <xf numFmtId="0" fontId="28" fillId="0" borderId="0" xfId="0" applyNumberFormat="1" applyFont="1"/>
    <xf numFmtId="0" fontId="28" fillId="0" borderId="0" xfId="0" applyFont="1"/>
    <xf numFmtId="0" fontId="28" fillId="2" borderId="0" xfId="0" applyFont="1" applyFill="1"/>
    <xf numFmtId="0" fontId="31" fillId="2" borderId="0" xfId="0" applyNumberFormat="1" applyFont="1" applyFill="1" applyBorder="1" applyAlignment="1">
      <alignment horizontal="left"/>
    </xf>
    <xf numFmtId="4" fontId="28" fillId="0" borderId="0" xfId="0" applyNumberFormat="1" applyFont="1" applyAlignment="1">
      <alignment horizontal="right"/>
    </xf>
    <xf numFmtId="4" fontId="28" fillId="2" borderId="0" xfId="0" applyNumberFormat="1" applyFont="1" applyFill="1"/>
    <xf numFmtId="4" fontId="28" fillId="0" borderId="0" xfId="0" applyNumberFormat="1" applyFont="1"/>
    <xf numFmtId="0" fontId="32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 wrapText="1"/>
    </xf>
    <xf numFmtId="0" fontId="33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center" vertical="top" wrapText="1"/>
    </xf>
    <xf numFmtId="0" fontId="33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esktop/Mayo%202023/backu%20de%20adomis/ESCRITORIO%20MINORKA/MINORKA%20PAULINO/RELACION%20VENTA%20DE%20SERVICIOS/RELACION%20DE%20CHEQUES%20-%20VENTA%20DE%20SERVICIOS%20Y%20OTROS%20INGRESOS-%20MAY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CLINIMED, SRL</v>
          </cell>
          <cell r="C7">
            <v>23453209</v>
          </cell>
          <cell r="D7">
            <v>45049</v>
          </cell>
          <cell r="K7">
            <v>249890.24000000002</v>
          </cell>
        </row>
        <row r="8">
          <cell r="B8" t="str">
            <v>RAMISOL, SRL</v>
          </cell>
          <cell r="C8">
            <v>23486495</v>
          </cell>
          <cell r="D8">
            <v>45050</v>
          </cell>
          <cell r="K8">
            <v>301577.5</v>
          </cell>
        </row>
        <row r="9">
          <cell r="B9" t="str">
            <v>MADEMUN AD, SRL</v>
          </cell>
          <cell r="C9">
            <v>23486706</v>
          </cell>
          <cell r="D9">
            <v>45050</v>
          </cell>
          <cell r="K9">
            <v>50697.45</v>
          </cell>
        </row>
        <row r="10">
          <cell r="B10" t="str">
            <v>PLANET MEDICAL SERVICES, SRL</v>
          </cell>
          <cell r="C10">
            <v>23562488</v>
          </cell>
          <cell r="D10">
            <v>45054</v>
          </cell>
          <cell r="K10">
            <v>1059860</v>
          </cell>
        </row>
        <row r="11">
          <cell r="B11" t="str">
            <v>DYLAN DOMINICANA, SRL</v>
          </cell>
          <cell r="C11">
            <v>23561097</v>
          </cell>
          <cell r="D11">
            <v>45054</v>
          </cell>
          <cell r="K11">
            <v>199500</v>
          </cell>
        </row>
        <row r="12">
          <cell r="B12" t="str">
            <v>AGUASVIVAS, SRL</v>
          </cell>
          <cell r="C12">
            <v>23561274</v>
          </cell>
          <cell r="D12">
            <v>45054</v>
          </cell>
          <cell r="K12">
            <v>47500</v>
          </cell>
        </row>
        <row r="13">
          <cell r="B13" t="str">
            <v>LQI PHARMACEUTICAL, SRL</v>
          </cell>
          <cell r="C13">
            <v>23562645</v>
          </cell>
          <cell r="D13">
            <v>45054</v>
          </cell>
          <cell r="K13">
            <v>263625</v>
          </cell>
        </row>
        <row r="14">
          <cell r="B14" t="str">
            <v>COLECTOR DE IMPUESTOS INTERNOS</v>
          </cell>
          <cell r="C14">
            <v>23560043</v>
          </cell>
          <cell r="D14">
            <v>45054</v>
          </cell>
          <cell r="K14">
            <v>90883.11</v>
          </cell>
        </row>
        <row r="15">
          <cell r="B15" t="str">
            <v>SERVICIOS GRAFICOS BETILIO ROMANOS, SRL</v>
          </cell>
          <cell r="C15">
            <v>23588404</v>
          </cell>
          <cell r="D15">
            <v>45055</v>
          </cell>
          <cell r="K15">
            <v>412443.4</v>
          </cell>
        </row>
        <row r="16">
          <cell r="B16" t="str">
            <v>TROPIGAS DOMINICANA, SRL</v>
          </cell>
          <cell r="C16">
            <v>23588582</v>
          </cell>
          <cell r="D16">
            <v>45055</v>
          </cell>
          <cell r="K16">
            <v>166300.92000000001</v>
          </cell>
        </row>
        <row r="17">
          <cell r="B17" t="str">
            <v>AIR LIQUIDE DOMINICANA, S.A.S</v>
          </cell>
          <cell r="C17">
            <v>23619641</v>
          </cell>
          <cell r="D17">
            <v>45056</v>
          </cell>
          <cell r="K17">
            <v>839687.56</v>
          </cell>
        </row>
        <row r="18">
          <cell r="B18" t="str">
            <v>PRODUCTOS CANO, SRL</v>
          </cell>
          <cell r="C18">
            <v>23620380</v>
          </cell>
          <cell r="D18">
            <v>45056</v>
          </cell>
          <cell r="K18">
            <v>216126.9</v>
          </cell>
        </row>
        <row r="19">
          <cell r="B19" t="str">
            <v>SUPLIDORES DE PRODUCTOS DIVERSOS SUPRODI, SRL</v>
          </cell>
          <cell r="C19">
            <v>23620652</v>
          </cell>
          <cell r="D19">
            <v>45056</v>
          </cell>
          <cell r="K19">
            <v>448143.5</v>
          </cell>
        </row>
        <row r="20">
          <cell r="B20" t="str">
            <v>MEDKEY, SRL</v>
          </cell>
          <cell r="C20">
            <v>23657033</v>
          </cell>
          <cell r="D20">
            <v>45058</v>
          </cell>
          <cell r="K20">
            <v>139286.63</v>
          </cell>
        </row>
        <row r="21">
          <cell r="B21" t="str">
            <v>RAFAEL SARANTE PERDOMO</v>
          </cell>
          <cell r="C21">
            <v>23657292</v>
          </cell>
          <cell r="D21">
            <v>45058</v>
          </cell>
          <cell r="K21">
            <v>363001.96</v>
          </cell>
        </row>
        <row r="22">
          <cell r="B22" t="str">
            <v>COLECTOR DE IMPUESTOS INTERNOS</v>
          </cell>
          <cell r="C22">
            <v>23661788</v>
          </cell>
          <cell r="D22">
            <v>45058</v>
          </cell>
          <cell r="K22">
            <v>442.65</v>
          </cell>
        </row>
        <row r="23">
          <cell r="B23" t="str">
            <v>JOSEFINA JOSE LAMBERT</v>
          </cell>
          <cell r="C23">
            <v>23712262</v>
          </cell>
          <cell r="D23">
            <v>45061</v>
          </cell>
          <cell r="K23">
            <v>6922.01</v>
          </cell>
        </row>
        <row r="24">
          <cell r="B24" t="str">
            <v>YISMEILIN SOFIA FELIZ MONTILLA</v>
          </cell>
          <cell r="C24">
            <v>23712119</v>
          </cell>
          <cell r="D24">
            <v>45061</v>
          </cell>
          <cell r="K24">
            <v>30000</v>
          </cell>
        </row>
        <row r="25">
          <cell r="B25" t="str">
            <v>ENDERSON MIGUEL ESPIRITUSANTOS DURAN</v>
          </cell>
          <cell r="C25">
            <v>23711949</v>
          </cell>
          <cell r="D25">
            <v>45061</v>
          </cell>
          <cell r="K25">
            <v>11998.15</v>
          </cell>
        </row>
        <row r="26">
          <cell r="B26" t="str">
            <v>SERVICIOS MULTIPLES COMERCIALES SEMCO, SRL</v>
          </cell>
          <cell r="C26">
            <v>23744760</v>
          </cell>
          <cell r="D26">
            <v>45062</v>
          </cell>
          <cell r="K26">
            <v>599771.96</v>
          </cell>
        </row>
        <row r="27">
          <cell r="B27" t="str">
            <v>SERVICIOS E INSTALACIONES TECNICAS, SRL</v>
          </cell>
          <cell r="C27">
            <v>23745017</v>
          </cell>
          <cell r="D27">
            <v>45062</v>
          </cell>
          <cell r="K27">
            <v>50506.85</v>
          </cell>
        </row>
        <row r="28">
          <cell r="B28" t="str">
            <v>A &amp; S IMPORTADORA MEDICAS, SRL</v>
          </cell>
          <cell r="C28">
            <v>23744642</v>
          </cell>
          <cell r="D28">
            <v>45062</v>
          </cell>
          <cell r="K28">
            <v>48150</v>
          </cell>
        </row>
        <row r="29">
          <cell r="B29" t="str">
            <v xml:space="preserve">KAROL SUZANA ACOSTA HERASME </v>
          </cell>
          <cell r="C29">
            <v>1536</v>
          </cell>
          <cell r="D29">
            <v>45062</v>
          </cell>
          <cell r="K29">
            <v>13513</v>
          </cell>
        </row>
        <row r="30">
          <cell r="B30" t="str">
            <v>FRANKLIN MORA JIMENEZ</v>
          </cell>
          <cell r="C30">
            <v>23804798</v>
          </cell>
          <cell r="D30">
            <v>45065</v>
          </cell>
          <cell r="K30">
            <v>33844.019999999997</v>
          </cell>
        </row>
        <row r="31">
          <cell r="B31" t="str">
            <v>WELLINGTON MARTINEZ GUERRA</v>
          </cell>
          <cell r="C31">
            <v>23804635</v>
          </cell>
          <cell r="D31">
            <v>45065</v>
          </cell>
          <cell r="K31">
            <v>15397.01</v>
          </cell>
        </row>
        <row r="32">
          <cell r="B32" t="str">
            <v>PAPELERIA INDUSTRIAL FRANCISCO, SRL</v>
          </cell>
          <cell r="C32">
            <v>23845967</v>
          </cell>
          <cell r="D32">
            <v>45068</v>
          </cell>
          <cell r="K32">
            <v>324310</v>
          </cell>
        </row>
        <row r="33">
          <cell r="B33" t="str">
            <v>ARIES 7, EIRL</v>
          </cell>
          <cell r="C33">
            <v>23852138</v>
          </cell>
          <cell r="D33">
            <v>45068</v>
          </cell>
          <cell r="K33">
            <v>259481.90000000002</v>
          </cell>
        </row>
        <row r="34">
          <cell r="B34" t="str">
            <v>NOMINA DE EMPLEADOS CONTRATADOS</v>
          </cell>
          <cell r="C34">
            <v>23876058</v>
          </cell>
          <cell r="D34">
            <v>45069</v>
          </cell>
          <cell r="K34">
            <v>1298344.9800000002</v>
          </cell>
        </row>
        <row r="35">
          <cell r="B35" t="str">
            <v>NOMINADE COMPENSACION MILITARES</v>
          </cell>
          <cell r="C35">
            <v>23875946</v>
          </cell>
          <cell r="D35">
            <v>45069</v>
          </cell>
          <cell r="K35">
            <v>137000</v>
          </cell>
        </row>
        <row r="36">
          <cell r="B36" t="str">
            <v>ARIES 7, EIRL</v>
          </cell>
          <cell r="C36">
            <v>23992912</v>
          </cell>
          <cell r="D36">
            <v>45075</v>
          </cell>
          <cell r="K36">
            <v>573475</v>
          </cell>
        </row>
        <row r="37">
          <cell r="B37" t="str">
            <v>TESORERIA DE LA SEGURIDAD SOCIAL</v>
          </cell>
          <cell r="C37">
            <v>23993036</v>
          </cell>
          <cell r="D37">
            <v>45075</v>
          </cell>
          <cell r="K37">
            <v>303691.02</v>
          </cell>
        </row>
        <row r="38">
          <cell r="B38" t="str">
            <v>MEDTRON DOMINICANA, SRL</v>
          </cell>
          <cell r="C38">
            <v>24008513</v>
          </cell>
          <cell r="D38">
            <v>45076</v>
          </cell>
          <cell r="K38">
            <v>84735</v>
          </cell>
        </row>
        <row r="39">
          <cell r="B39" t="str">
            <v>WIND TELECOM, S.A.</v>
          </cell>
          <cell r="C39">
            <v>24008577</v>
          </cell>
          <cell r="D39">
            <v>45076</v>
          </cell>
          <cell r="K39">
            <v>138271.24</v>
          </cell>
        </row>
        <row r="40">
          <cell r="B40" t="str">
            <v>ROOM 360, SRL</v>
          </cell>
          <cell r="C40">
            <v>24008375</v>
          </cell>
          <cell r="D40">
            <v>45076</v>
          </cell>
          <cell r="K40">
            <v>180491.1</v>
          </cell>
        </row>
        <row r="41">
          <cell r="B41" t="str">
            <v>SERVICIOS LOS QUICA, EIRL</v>
          </cell>
          <cell r="C41">
            <v>24008143</v>
          </cell>
          <cell r="D41">
            <v>45076</v>
          </cell>
          <cell r="K41">
            <v>344777.83999999997</v>
          </cell>
        </row>
        <row r="42">
          <cell r="B42" t="str">
            <v>BIO NUCLEAR, S.A.</v>
          </cell>
          <cell r="C42">
            <v>24007924</v>
          </cell>
          <cell r="D42">
            <v>45076</v>
          </cell>
          <cell r="K42">
            <v>502308.08</v>
          </cell>
        </row>
        <row r="43">
          <cell r="B43" t="str">
            <v>GRUPO FARMACEUTICO CAR-M, SRL (GRUFACARM)</v>
          </cell>
          <cell r="C43">
            <v>24015181</v>
          </cell>
          <cell r="D43">
            <v>45076</v>
          </cell>
          <cell r="K43">
            <v>479940</v>
          </cell>
        </row>
        <row r="44">
          <cell r="B44" t="str">
            <v>INVERSINES ND &amp; ASOCIADOS, SRL</v>
          </cell>
          <cell r="C44">
            <v>24047094</v>
          </cell>
          <cell r="D44">
            <v>45077</v>
          </cell>
          <cell r="K44">
            <v>708332.6</v>
          </cell>
        </row>
        <row r="45">
          <cell r="B45" t="str">
            <v>SERVICIOS LOS QUICA, EIRL</v>
          </cell>
          <cell r="C45">
            <v>24047197</v>
          </cell>
          <cell r="D45">
            <v>45077</v>
          </cell>
          <cell r="K45">
            <v>515030.42</v>
          </cell>
        </row>
        <row r="46">
          <cell r="B46" t="str">
            <v>IMPORT SUPPLYING VENTURA PUJOLS GROUP Y ASOC., SRL</v>
          </cell>
          <cell r="C46">
            <v>24047333</v>
          </cell>
          <cell r="D46">
            <v>45077</v>
          </cell>
          <cell r="K46">
            <v>295050.57</v>
          </cell>
        </row>
        <row r="47">
          <cell r="B47" t="str">
            <v>SUPLIDORES DE PRODUCTOS DIVERSOS SUPRODI, SRL</v>
          </cell>
          <cell r="C47">
            <v>24047621</v>
          </cell>
          <cell r="D47">
            <v>45077</v>
          </cell>
          <cell r="K47">
            <v>852452.1</v>
          </cell>
        </row>
        <row r="48">
          <cell r="B48" t="str">
            <v>SERVICIOS LOS QUICA, EIRL</v>
          </cell>
          <cell r="C48">
            <v>24052754</v>
          </cell>
          <cell r="D48">
            <v>45077</v>
          </cell>
          <cell r="K48">
            <v>444140.4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9"/>
  <sheetViews>
    <sheetView tabSelected="1" topLeftCell="A49" zoomScale="85" zoomScaleNormal="85" zoomScalePageLayoutView="80" workbookViewId="0">
      <selection activeCell="M4" sqref="M4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33" customWidth="1"/>
    <col min="5" max="5" width="21.140625" style="34" customWidth="1"/>
    <col min="6" max="6" width="20.42578125" style="28" customWidth="1"/>
    <col min="7" max="7" width="22.140625" customWidth="1"/>
  </cols>
  <sheetData>
    <row r="1" spans="1:13" ht="30.75" customHeight="1" x14ac:dyDescent="0.35">
      <c r="A1" s="35"/>
      <c r="B1" s="36" t="s">
        <v>0</v>
      </c>
      <c r="C1" s="36"/>
      <c r="D1" s="36"/>
      <c r="E1" s="36"/>
      <c r="F1" s="36"/>
      <c r="G1" s="36"/>
      <c r="H1" s="2"/>
      <c r="I1" s="2"/>
      <c r="L1" s="3"/>
      <c r="M1" s="3"/>
    </row>
    <row r="2" spans="1:13" ht="27" customHeight="1" x14ac:dyDescent="0.2">
      <c r="A2" s="35"/>
      <c r="B2" s="37" t="s">
        <v>1</v>
      </c>
      <c r="C2" s="37"/>
      <c r="D2" s="37"/>
      <c r="E2" s="37"/>
      <c r="F2" s="37"/>
      <c r="G2" s="37"/>
      <c r="H2" s="4"/>
      <c r="I2" s="4"/>
      <c r="J2" s="3"/>
      <c r="K2" s="3"/>
      <c r="L2" s="3"/>
      <c r="M2" s="3"/>
    </row>
    <row r="3" spans="1:13" ht="30.75" customHeight="1" x14ac:dyDescent="0.25">
      <c r="A3" s="35"/>
      <c r="B3" s="38" t="s">
        <v>2</v>
      </c>
      <c r="C3" s="39">
        <v>0</v>
      </c>
      <c r="D3" s="40" t="s">
        <v>3</v>
      </c>
      <c r="E3" s="40"/>
      <c r="F3" s="40"/>
      <c r="G3" s="41"/>
      <c r="H3" s="3"/>
      <c r="I3" s="3"/>
      <c r="J3" s="3"/>
    </row>
    <row r="4" spans="1:13" ht="28.5" customHeight="1" x14ac:dyDescent="0.35">
      <c r="A4" s="49" t="s">
        <v>4</v>
      </c>
      <c r="B4" s="49"/>
      <c r="C4" s="49"/>
      <c r="D4" s="49"/>
      <c r="E4" s="50" t="s">
        <v>5</v>
      </c>
      <c r="F4" s="50"/>
      <c r="G4" s="51"/>
    </row>
    <row r="5" spans="1:13" ht="15.75" customHeight="1" x14ac:dyDescent="0.25">
      <c r="A5" s="35"/>
      <c r="B5" s="5"/>
      <c r="C5" s="42"/>
      <c r="D5" s="43"/>
      <c r="E5" s="44"/>
      <c r="F5" s="5"/>
      <c r="G5" s="45"/>
    </row>
    <row r="6" spans="1:13" ht="24.75" customHeight="1" x14ac:dyDescent="0.25">
      <c r="A6" s="46"/>
      <c r="B6" s="47" t="s">
        <v>6</v>
      </c>
      <c r="C6" s="47"/>
      <c r="D6" s="47"/>
      <c r="E6" s="47"/>
      <c r="F6" s="47"/>
      <c r="G6" s="48">
        <v>4692447.41</v>
      </c>
    </row>
    <row r="7" spans="1:13" ht="37.5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7" t="s">
        <v>11</v>
      </c>
      <c r="F7" s="10" t="s">
        <v>12</v>
      </c>
      <c r="G7" s="11" t="s">
        <v>13</v>
      </c>
    </row>
    <row r="8" spans="1:13" ht="25.5" customHeight="1" x14ac:dyDescent="0.25">
      <c r="A8" s="12">
        <v>1</v>
      </c>
      <c r="B8" s="13">
        <f>'[1]DETALLADO DE CKS'!D7</f>
        <v>45049</v>
      </c>
      <c r="C8" s="14">
        <f>'[1]DETALLADO DE CKS'!C7</f>
        <v>23453209</v>
      </c>
      <c r="D8" s="15" t="str">
        <f>'[1]DETALLADO DE CKS'!B7</f>
        <v>CLINIMED, SRL</v>
      </c>
      <c r="E8" s="16">
        <v>0</v>
      </c>
      <c r="F8" s="17">
        <f>'[1]DETALLADO DE CKS'!K7</f>
        <v>249890.24000000002</v>
      </c>
      <c r="G8" s="18">
        <f>G6+E8-F8</f>
        <v>4442557.17</v>
      </c>
    </row>
    <row r="9" spans="1:13" ht="33" customHeight="1" x14ac:dyDescent="0.25">
      <c r="A9" s="12">
        <v>2</v>
      </c>
      <c r="B9" s="13">
        <v>45049</v>
      </c>
      <c r="C9" s="14">
        <v>4524000000010</v>
      </c>
      <c r="D9" s="15" t="s">
        <v>14</v>
      </c>
      <c r="E9" s="16">
        <v>8900000</v>
      </c>
      <c r="F9" s="17">
        <v>0</v>
      </c>
      <c r="G9" s="18">
        <f>G8+E9-F9</f>
        <v>13342557.17</v>
      </c>
    </row>
    <row r="10" spans="1:13" ht="25.5" customHeight="1" x14ac:dyDescent="0.25">
      <c r="A10" s="12">
        <v>3</v>
      </c>
      <c r="B10" s="13">
        <f>'[1]DETALLADO DE CKS'!D8</f>
        <v>45050</v>
      </c>
      <c r="C10" s="14">
        <f>'[1]DETALLADO DE CKS'!C8</f>
        <v>23486495</v>
      </c>
      <c r="D10" s="15" t="str">
        <f>'[1]DETALLADO DE CKS'!B8</f>
        <v>RAMISOL, SRL</v>
      </c>
      <c r="E10" s="16">
        <v>0</v>
      </c>
      <c r="F10" s="17">
        <f>'[1]DETALLADO DE CKS'!K8</f>
        <v>301577.5</v>
      </c>
      <c r="G10" s="18">
        <f t="shared" ref="G10:G56" si="0">G9+E10-F10</f>
        <v>13040979.67</v>
      </c>
    </row>
    <row r="11" spans="1:13" ht="24" customHeight="1" x14ac:dyDescent="0.25">
      <c r="A11" s="12">
        <v>4</v>
      </c>
      <c r="B11" s="13">
        <f>'[1]DETALLADO DE CKS'!D9</f>
        <v>45050</v>
      </c>
      <c r="C11" s="14">
        <f>'[1]DETALLADO DE CKS'!C9</f>
        <v>23486706</v>
      </c>
      <c r="D11" s="15" t="str">
        <f>'[1]DETALLADO DE CKS'!B9</f>
        <v>MADEMUN AD, SRL</v>
      </c>
      <c r="E11" s="16">
        <v>0</v>
      </c>
      <c r="F11" s="17">
        <f>'[1]DETALLADO DE CKS'!K9</f>
        <v>50697.45</v>
      </c>
      <c r="G11" s="18">
        <f t="shared" si="0"/>
        <v>12990282.220000001</v>
      </c>
    </row>
    <row r="12" spans="1:13" ht="24.75" customHeight="1" x14ac:dyDescent="0.25">
      <c r="A12" s="12">
        <v>5</v>
      </c>
      <c r="B12" s="13">
        <f>'[1]DETALLADO DE CKS'!D10</f>
        <v>45054</v>
      </c>
      <c r="C12" s="14">
        <f>'[1]DETALLADO DE CKS'!C10</f>
        <v>23562488</v>
      </c>
      <c r="D12" s="15" t="str">
        <f>'[1]DETALLADO DE CKS'!B10</f>
        <v>PLANET MEDICAL SERVICES, SRL</v>
      </c>
      <c r="E12" s="16">
        <v>0</v>
      </c>
      <c r="F12" s="17">
        <f>'[1]DETALLADO DE CKS'!K10</f>
        <v>1059860</v>
      </c>
      <c r="G12" s="18">
        <f t="shared" si="0"/>
        <v>11930422.220000001</v>
      </c>
    </row>
    <row r="13" spans="1:13" ht="24.75" customHeight="1" x14ac:dyDescent="0.25">
      <c r="A13" s="12">
        <v>6</v>
      </c>
      <c r="B13" s="13">
        <f>'[1]DETALLADO DE CKS'!D11</f>
        <v>45054</v>
      </c>
      <c r="C13" s="14">
        <f>'[1]DETALLADO DE CKS'!C11</f>
        <v>23561097</v>
      </c>
      <c r="D13" s="15" t="str">
        <f>'[1]DETALLADO DE CKS'!B11</f>
        <v>DYLAN DOMINICANA, SRL</v>
      </c>
      <c r="E13" s="16">
        <v>0</v>
      </c>
      <c r="F13" s="17">
        <f>'[1]DETALLADO DE CKS'!K11</f>
        <v>199500</v>
      </c>
      <c r="G13" s="18">
        <f t="shared" si="0"/>
        <v>11730922.220000001</v>
      </c>
    </row>
    <row r="14" spans="1:13" ht="24.75" customHeight="1" x14ac:dyDescent="0.25">
      <c r="A14" s="12">
        <v>7</v>
      </c>
      <c r="B14" s="13">
        <f>'[1]DETALLADO DE CKS'!D12</f>
        <v>45054</v>
      </c>
      <c r="C14" s="14">
        <f>'[1]DETALLADO DE CKS'!C12</f>
        <v>23561274</v>
      </c>
      <c r="D14" s="15" t="str">
        <f>'[1]DETALLADO DE CKS'!B12</f>
        <v>AGUASVIVAS, SRL</v>
      </c>
      <c r="E14" s="16">
        <v>0</v>
      </c>
      <c r="F14" s="17">
        <f>'[1]DETALLADO DE CKS'!K12</f>
        <v>47500</v>
      </c>
      <c r="G14" s="18">
        <f t="shared" si="0"/>
        <v>11683422.220000001</v>
      </c>
    </row>
    <row r="15" spans="1:13" ht="24.75" customHeight="1" x14ac:dyDescent="0.25">
      <c r="A15" s="12">
        <v>8</v>
      </c>
      <c r="B15" s="13">
        <f>'[1]DETALLADO DE CKS'!D13</f>
        <v>45054</v>
      </c>
      <c r="C15" s="14">
        <f>'[1]DETALLADO DE CKS'!C13</f>
        <v>23562645</v>
      </c>
      <c r="D15" s="15" t="str">
        <f>'[1]DETALLADO DE CKS'!B13</f>
        <v>LQI PHARMACEUTICAL, SRL</v>
      </c>
      <c r="E15" s="16">
        <v>0</v>
      </c>
      <c r="F15" s="17">
        <f>'[1]DETALLADO DE CKS'!K13</f>
        <v>263625</v>
      </c>
      <c r="G15" s="18">
        <f t="shared" si="0"/>
        <v>11419797.220000001</v>
      </c>
    </row>
    <row r="16" spans="1:13" ht="24.75" customHeight="1" x14ac:dyDescent="0.25">
      <c r="A16" s="12">
        <v>9</v>
      </c>
      <c r="B16" s="13">
        <f>'[1]DETALLADO DE CKS'!D14</f>
        <v>45054</v>
      </c>
      <c r="C16" s="14">
        <f>'[1]DETALLADO DE CKS'!C14</f>
        <v>23560043</v>
      </c>
      <c r="D16" s="15" t="str">
        <f>'[1]DETALLADO DE CKS'!B14</f>
        <v>COLECTOR DE IMPUESTOS INTERNOS</v>
      </c>
      <c r="E16" s="16">
        <v>0</v>
      </c>
      <c r="F16" s="17">
        <f>'[1]DETALLADO DE CKS'!K14</f>
        <v>90883.11</v>
      </c>
      <c r="G16" s="18">
        <f t="shared" si="0"/>
        <v>11328914.110000001</v>
      </c>
    </row>
    <row r="17" spans="1:7" ht="24.75" customHeight="1" x14ac:dyDescent="0.25">
      <c r="A17" s="12">
        <v>10</v>
      </c>
      <c r="B17" s="13">
        <f>'[1]DETALLADO DE CKS'!D15</f>
        <v>45055</v>
      </c>
      <c r="C17" s="14">
        <f>'[1]DETALLADO DE CKS'!C15</f>
        <v>23588404</v>
      </c>
      <c r="D17" s="15" t="str">
        <f>'[1]DETALLADO DE CKS'!B15</f>
        <v>SERVICIOS GRAFICOS BETILIO ROMANOS, SRL</v>
      </c>
      <c r="E17" s="16">
        <v>0</v>
      </c>
      <c r="F17" s="17">
        <f>'[1]DETALLADO DE CKS'!K15</f>
        <v>412443.4</v>
      </c>
      <c r="G17" s="18">
        <f t="shared" si="0"/>
        <v>10916470.710000001</v>
      </c>
    </row>
    <row r="18" spans="1:7" ht="24.75" customHeight="1" x14ac:dyDescent="0.25">
      <c r="A18" s="12">
        <v>11</v>
      </c>
      <c r="B18" s="13">
        <f>'[1]DETALLADO DE CKS'!D16</f>
        <v>45055</v>
      </c>
      <c r="C18" s="14">
        <f>'[1]DETALLADO DE CKS'!C16</f>
        <v>23588582</v>
      </c>
      <c r="D18" s="15" t="str">
        <f>'[1]DETALLADO DE CKS'!B16</f>
        <v>TROPIGAS DOMINICANA, SRL</v>
      </c>
      <c r="E18" s="16">
        <v>0</v>
      </c>
      <c r="F18" s="17">
        <f>'[1]DETALLADO DE CKS'!K16</f>
        <v>166300.92000000001</v>
      </c>
      <c r="G18" s="18">
        <f t="shared" si="0"/>
        <v>10750169.790000001</v>
      </c>
    </row>
    <row r="19" spans="1:7" ht="28.5" customHeight="1" x14ac:dyDescent="0.25">
      <c r="A19" s="12">
        <v>12</v>
      </c>
      <c r="B19" s="13">
        <f>'[1]DETALLADO DE CKS'!D17</f>
        <v>45056</v>
      </c>
      <c r="C19" s="14">
        <f>'[1]DETALLADO DE CKS'!C17</f>
        <v>23619641</v>
      </c>
      <c r="D19" s="15" t="str">
        <f>'[1]DETALLADO DE CKS'!B17</f>
        <v>AIR LIQUIDE DOMINICANA, S.A.S</v>
      </c>
      <c r="E19" s="16">
        <v>0</v>
      </c>
      <c r="F19" s="17">
        <f>'[1]DETALLADO DE CKS'!K17</f>
        <v>839687.56</v>
      </c>
      <c r="G19" s="18">
        <f t="shared" si="0"/>
        <v>9910482.2300000004</v>
      </c>
    </row>
    <row r="20" spans="1:7" ht="27" customHeight="1" x14ac:dyDescent="0.25">
      <c r="A20" s="12">
        <v>13</v>
      </c>
      <c r="B20" s="13">
        <f>'[1]DETALLADO DE CKS'!D18</f>
        <v>45056</v>
      </c>
      <c r="C20" s="14">
        <f>'[1]DETALLADO DE CKS'!C18</f>
        <v>23620380</v>
      </c>
      <c r="D20" s="15" t="str">
        <f>'[1]DETALLADO DE CKS'!B18</f>
        <v>PRODUCTOS CANO, SRL</v>
      </c>
      <c r="E20" s="16">
        <v>0</v>
      </c>
      <c r="F20" s="17">
        <f>'[1]DETALLADO DE CKS'!K18</f>
        <v>216126.9</v>
      </c>
      <c r="G20" s="18">
        <f t="shared" si="0"/>
        <v>9694355.3300000001</v>
      </c>
    </row>
    <row r="21" spans="1:7" ht="27" customHeight="1" x14ac:dyDescent="0.25">
      <c r="A21" s="12">
        <v>14</v>
      </c>
      <c r="B21" s="13">
        <f>'[1]DETALLADO DE CKS'!D19</f>
        <v>45056</v>
      </c>
      <c r="C21" s="14">
        <f>'[1]DETALLADO DE CKS'!C19</f>
        <v>23620652</v>
      </c>
      <c r="D21" s="15" t="str">
        <f>'[1]DETALLADO DE CKS'!B19</f>
        <v>SUPLIDORES DE PRODUCTOS DIVERSOS SUPRODI, SRL</v>
      </c>
      <c r="E21" s="16">
        <v>0</v>
      </c>
      <c r="F21" s="17">
        <f>'[1]DETALLADO DE CKS'!K19</f>
        <v>448143.5</v>
      </c>
      <c r="G21" s="18">
        <f t="shared" si="0"/>
        <v>9246211.8300000001</v>
      </c>
    </row>
    <row r="22" spans="1:7" ht="23.25" customHeight="1" x14ac:dyDescent="0.25">
      <c r="A22" s="12">
        <v>15</v>
      </c>
      <c r="B22" s="13">
        <f>'[1]DETALLADO DE CKS'!D20</f>
        <v>45058</v>
      </c>
      <c r="C22" s="14">
        <f>'[1]DETALLADO DE CKS'!C20</f>
        <v>23657033</v>
      </c>
      <c r="D22" s="15" t="str">
        <f>'[1]DETALLADO DE CKS'!B20</f>
        <v>MEDKEY, SRL</v>
      </c>
      <c r="E22" s="16">
        <v>0</v>
      </c>
      <c r="F22" s="17">
        <f>'[1]DETALLADO DE CKS'!K20</f>
        <v>139286.63</v>
      </c>
      <c r="G22" s="18">
        <f t="shared" si="0"/>
        <v>9106925.1999999993</v>
      </c>
    </row>
    <row r="23" spans="1:7" ht="23.25" customHeight="1" x14ac:dyDescent="0.25">
      <c r="A23" s="12">
        <v>16</v>
      </c>
      <c r="B23" s="13">
        <f>'[1]DETALLADO DE CKS'!D21</f>
        <v>45058</v>
      </c>
      <c r="C23" s="14">
        <f>'[1]DETALLADO DE CKS'!C21</f>
        <v>23657292</v>
      </c>
      <c r="D23" s="15" t="str">
        <f>'[1]DETALLADO DE CKS'!B21</f>
        <v>RAFAEL SARANTE PERDOMO</v>
      </c>
      <c r="E23" s="16">
        <v>0</v>
      </c>
      <c r="F23" s="17">
        <f>'[1]DETALLADO DE CKS'!K21</f>
        <v>363001.96</v>
      </c>
      <c r="G23" s="18">
        <f t="shared" si="0"/>
        <v>8743923.2399999984</v>
      </c>
    </row>
    <row r="24" spans="1:7" ht="23.25" customHeight="1" x14ac:dyDescent="0.25">
      <c r="A24" s="12">
        <v>17</v>
      </c>
      <c r="B24" s="13">
        <f>'[1]DETALLADO DE CKS'!D22</f>
        <v>45058</v>
      </c>
      <c r="C24" s="14">
        <f>'[1]DETALLADO DE CKS'!C22</f>
        <v>23661788</v>
      </c>
      <c r="D24" s="15" t="str">
        <f>'[1]DETALLADO DE CKS'!B22</f>
        <v>COLECTOR DE IMPUESTOS INTERNOS</v>
      </c>
      <c r="E24" s="16">
        <v>0</v>
      </c>
      <c r="F24" s="17">
        <f>'[1]DETALLADO DE CKS'!K22</f>
        <v>442.65</v>
      </c>
      <c r="G24" s="18">
        <f t="shared" si="0"/>
        <v>8743480.589999998</v>
      </c>
    </row>
    <row r="25" spans="1:7" ht="23.25" customHeight="1" x14ac:dyDescent="0.25">
      <c r="A25" s="12">
        <v>18</v>
      </c>
      <c r="B25" s="13">
        <f>'[1]DETALLADO DE CKS'!D23</f>
        <v>45061</v>
      </c>
      <c r="C25" s="14">
        <f>'[1]DETALLADO DE CKS'!C23</f>
        <v>23712262</v>
      </c>
      <c r="D25" s="15" t="str">
        <f>'[1]DETALLADO DE CKS'!B23</f>
        <v>JOSEFINA JOSE LAMBERT</v>
      </c>
      <c r="E25" s="16">
        <v>0</v>
      </c>
      <c r="F25" s="17">
        <f>'[1]DETALLADO DE CKS'!K23</f>
        <v>6922.01</v>
      </c>
      <c r="G25" s="18">
        <f t="shared" si="0"/>
        <v>8736558.5799999982</v>
      </c>
    </row>
    <row r="26" spans="1:7" ht="23.25" customHeight="1" x14ac:dyDescent="0.25">
      <c r="A26" s="12">
        <v>19</v>
      </c>
      <c r="B26" s="13">
        <f>'[1]DETALLADO DE CKS'!D24</f>
        <v>45061</v>
      </c>
      <c r="C26" s="14">
        <f>'[1]DETALLADO DE CKS'!C24</f>
        <v>23712119</v>
      </c>
      <c r="D26" s="15" t="str">
        <f>'[1]DETALLADO DE CKS'!B24</f>
        <v>YISMEILIN SOFIA FELIZ MONTILLA</v>
      </c>
      <c r="E26" s="16">
        <v>0</v>
      </c>
      <c r="F26" s="17">
        <f>'[1]DETALLADO DE CKS'!K24</f>
        <v>30000</v>
      </c>
      <c r="G26" s="18">
        <f t="shared" si="0"/>
        <v>8706558.5799999982</v>
      </c>
    </row>
    <row r="27" spans="1:7" ht="23.25" customHeight="1" x14ac:dyDescent="0.25">
      <c r="A27" s="12">
        <v>20</v>
      </c>
      <c r="B27" s="13">
        <f>'[1]DETALLADO DE CKS'!D25</f>
        <v>45061</v>
      </c>
      <c r="C27" s="14">
        <f>'[1]DETALLADO DE CKS'!C25</f>
        <v>23711949</v>
      </c>
      <c r="D27" s="15" t="str">
        <f>'[1]DETALLADO DE CKS'!B25</f>
        <v>ENDERSON MIGUEL ESPIRITUSANTOS DURAN</v>
      </c>
      <c r="E27" s="16">
        <v>0</v>
      </c>
      <c r="F27" s="17">
        <f>'[1]DETALLADO DE CKS'!K25</f>
        <v>11998.15</v>
      </c>
      <c r="G27" s="18">
        <f t="shared" si="0"/>
        <v>8694560.4299999978</v>
      </c>
    </row>
    <row r="28" spans="1:7" ht="23.25" customHeight="1" x14ac:dyDescent="0.25">
      <c r="A28" s="12">
        <v>21</v>
      </c>
      <c r="B28" s="13">
        <f>'[1]DETALLADO DE CKS'!D26</f>
        <v>45062</v>
      </c>
      <c r="C28" s="14">
        <f>'[1]DETALLADO DE CKS'!C26</f>
        <v>23744760</v>
      </c>
      <c r="D28" s="15" t="str">
        <f>'[1]DETALLADO DE CKS'!B26</f>
        <v>SERVICIOS MULTIPLES COMERCIALES SEMCO, SRL</v>
      </c>
      <c r="E28" s="16">
        <v>0</v>
      </c>
      <c r="F28" s="17">
        <f>'[1]DETALLADO DE CKS'!K26</f>
        <v>599771.96</v>
      </c>
      <c r="G28" s="18">
        <f t="shared" si="0"/>
        <v>8094788.4699999979</v>
      </c>
    </row>
    <row r="29" spans="1:7" ht="23.25" customHeight="1" x14ac:dyDescent="0.25">
      <c r="A29" s="12">
        <v>22</v>
      </c>
      <c r="B29" s="13">
        <f>'[1]DETALLADO DE CKS'!D27</f>
        <v>45062</v>
      </c>
      <c r="C29" s="14">
        <f>'[1]DETALLADO DE CKS'!C27</f>
        <v>23745017</v>
      </c>
      <c r="D29" s="15" t="str">
        <f>'[1]DETALLADO DE CKS'!B27</f>
        <v>SERVICIOS E INSTALACIONES TECNICAS, SRL</v>
      </c>
      <c r="E29" s="16">
        <v>0</v>
      </c>
      <c r="F29" s="17">
        <f>'[1]DETALLADO DE CKS'!K27</f>
        <v>50506.85</v>
      </c>
      <c r="G29" s="18">
        <f t="shared" si="0"/>
        <v>8044281.6199999982</v>
      </c>
    </row>
    <row r="30" spans="1:7" ht="23.25" customHeight="1" x14ac:dyDescent="0.25">
      <c r="A30" s="12">
        <v>23</v>
      </c>
      <c r="B30" s="13">
        <f>'[1]DETALLADO DE CKS'!D28</f>
        <v>45062</v>
      </c>
      <c r="C30" s="14">
        <f>'[1]DETALLADO DE CKS'!C28</f>
        <v>23744642</v>
      </c>
      <c r="D30" s="15" t="str">
        <f>'[1]DETALLADO DE CKS'!B28</f>
        <v>A &amp; S IMPORTADORA MEDICAS, SRL</v>
      </c>
      <c r="E30" s="16">
        <v>0</v>
      </c>
      <c r="F30" s="17">
        <f>'[1]DETALLADO DE CKS'!K28</f>
        <v>48150</v>
      </c>
      <c r="G30" s="18">
        <f t="shared" si="0"/>
        <v>7996131.6199999982</v>
      </c>
    </row>
    <row r="31" spans="1:7" ht="23.25" customHeight="1" x14ac:dyDescent="0.25">
      <c r="A31" s="12">
        <v>24</v>
      </c>
      <c r="B31" s="13">
        <f>'[1]DETALLADO DE CKS'!D29</f>
        <v>45062</v>
      </c>
      <c r="C31" s="14">
        <f>'[1]DETALLADO DE CKS'!C29</f>
        <v>1536</v>
      </c>
      <c r="D31" s="15" t="str">
        <f>'[1]DETALLADO DE CKS'!B29</f>
        <v xml:space="preserve">KAROL SUZANA ACOSTA HERASME </v>
      </c>
      <c r="E31" s="16">
        <v>0</v>
      </c>
      <c r="F31" s="17">
        <f>'[1]DETALLADO DE CKS'!K29</f>
        <v>13513</v>
      </c>
      <c r="G31" s="18">
        <f t="shared" si="0"/>
        <v>7982618.6199999982</v>
      </c>
    </row>
    <row r="32" spans="1:7" ht="23.25" customHeight="1" x14ac:dyDescent="0.25">
      <c r="A32" s="12">
        <v>25</v>
      </c>
      <c r="B32" s="13">
        <f>'[1]DETALLADO DE CKS'!D30</f>
        <v>45065</v>
      </c>
      <c r="C32" s="14">
        <f>'[1]DETALLADO DE CKS'!C30</f>
        <v>23804798</v>
      </c>
      <c r="D32" s="15" t="str">
        <f>'[1]DETALLADO DE CKS'!B30</f>
        <v>FRANKLIN MORA JIMENEZ</v>
      </c>
      <c r="E32" s="16">
        <v>0</v>
      </c>
      <c r="F32" s="17">
        <f>'[1]DETALLADO DE CKS'!K30</f>
        <v>33844.019999999997</v>
      </c>
      <c r="G32" s="18">
        <f t="shared" si="0"/>
        <v>7948774.5999999987</v>
      </c>
    </row>
    <row r="33" spans="1:7" ht="23.25" customHeight="1" x14ac:dyDescent="0.25">
      <c r="A33" s="12">
        <v>26</v>
      </c>
      <c r="B33" s="13">
        <f>'[1]DETALLADO DE CKS'!D31</f>
        <v>45065</v>
      </c>
      <c r="C33" s="14">
        <f>'[1]DETALLADO DE CKS'!C31</f>
        <v>23804635</v>
      </c>
      <c r="D33" s="15" t="str">
        <f>'[1]DETALLADO DE CKS'!B31</f>
        <v>WELLINGTON MARTINEZ GUERRA</v>
      </c>
      <c r="E33" s="16">
        <v>0</v>
      </c>
      <c r="F33" s="17">
        <f>'[1]DETALLADO DE CKS'!K31</f>
        <v>15397.01</v>
      </c>
      <c r="G33" s="18">
        <f t="shared" si="0"/>
        <v>7933377.5899999989</v>
      </c>
    </row>
    <row r="34" spans="1:7" ht="23.25" customHeight="1" x14ac:dyDescent="0.25">
      <c r="A34" s="12">
        <v>27</v>
      </c>
      <c r="B34" s="13">
        <f>'[1]DETALLADO DE CKS'!D32</f>
        <v>45068</v>
      </c>
      <c r="C34" s="14">
        <f>'[1]DETALLADO DE CKS'!C32</f>
        <v>23845967</v>
      </c>
      <c r="D34" s="15" t="str">
        <f>'[1]DETALLADO DE CKS'!B32</f>
        <v>PAPELERIA INDUSTRIAL FRANCISCO, SRL</v>
      </c>
      <c r="E34" s="16">
        <v>0</v>
      </c>
      <c r="F34" s="17">
        <f>'[1]DETALLADO DE CKS'!K32</f>
        <v>324310</v>
      </c>
      <c r="G34" s="18">
        <f t="shared" si="0"/>
        <v>7609067.5899999989</v>
      </c>
    </row>
    <row r="35" spans="1:7" ht="23.25" customHeight="1" x14ac:dyDescent="0.25">
      <c r="A35" s="12">
        <v>28</v>
      </c>
      <c r="B35" s="13">
        <f>'[1]DETALLADO DE CKS'!D33</f>
        <v>45068</v>
      </c>
      <c r="C35" s="14">
        <f>'[1]DETALLADO DE CKS'!C33</f>
        <v>23852138</v>
      </c>
      <c r="D35" s="15" t="str">
        <f>'[1]DETALLADO DE CKS'!B33</f>
        <v>ARIES 7, EIRL</v>
      </c>
      <c r="E35" s="16">
        <v>0</v>
      </c>
      <c r="F35" s="17">
        <f>'[1]DETALLADO DE CKS'!K33</f>
        <v>259481.90000000002</v>
      </c>
      <c r="G35" s="18">
        <f t="shared" si="0"/>
        <v>7349585.6899999985</v>
      </c>
    </row>
    <row r="36" spans="1:7" ht="33.75" customHeight="1" x14ac:dyDescent="0.25">
      <c r="A36" s="12">
        <v>29</v>
      </c>
      <c r="B36" s="13">
        <v>45068</v>
      </c>
      <c r="C36" s="14">
        <v>4524000000004</v>
      </c>
      <c r="D36" s="15" t="s">
        <v>14</v>
      </c>
      <c r="E36" s="16">
        <v>8500000</v>
      </c>
      <c r="F36" s="17">
        <v>0</v>
      </c>
      <c r="G36" s="18">
        <f t="shared" si="0"/>
        <v>15849585.689999998</v>
      </c>
    </row>
    <row r="37" spans="1:7" ht="23.25" customHeight="1" x14ac:dyDescent="0.25">
      <c r="A37" s="12">
        <v>30</v>
      </c>
      <c r="B37" s="13">
        <f>'[1]DETALLADO DE CKS'!D34</f>
        <v>45069</v>
      </c>
      <c r="C37" s="14">
        <f>'[1]DETALLADO DE CKS'!C34</f>
        <v>23876058</v>
      </c>
      <c r="D37" s="15" t="str">
        <f>'[1]DETALLADO DE CKS'!B34</f>
        <v>NOMINA DE EMPLEADOS CONTRATADOS</v>
      </c>
      <c r="E37" s="16">
        <v>0</v>
      </c>
      <c r="F37" s="17">
        <f>'[1]DETALLADO DE CKS'!K34</f>
        <v>1298344.9800000002</v>
      </c>
      <c r="G37" s="18">
        <f t="shared" si="0"/>
        <v>14551240.709999997</v>
      </c>
    </row>
    <row r="38" spans="1:7" ht="23.25" customHeight="1" x14ac:dyDescent="0.25">
      <c r="A38" s="12">
        <v>31</v>
      </c>
      <c r="B38" s="13">
        <f>'[1]DETALLADO DE CKS'!D35</f>
        <v>45069</v>
      </c>
      <c r="C38" s="14">
        <f>'[1]DETALLADO DE CKS'!C35</f>
        <v>23875946</v>
      </c>
      <c r="D38" s="15" t="str">
        <f>'[1]DETALLADO DE CKS'!B35</f>
        <v>NOMINADE COMPENSACION MILITARES</v>
      </c>
      <c r="E38" s="16">
        <v>0</v>
      </c>
      <c r="F38" s="17">
        <f>'[1]DETALLADO DE CKS'!K35</f>
        <v>137000</v>
      </c>
      <c r="G38" s="18">
        <f t="shared" si="0"/>
        <v>14414240.709999997</v>
      </c>
    </row>
    <row r="39" spans="1:7" ht="23.25" customHeight="1" x14ac:dyDescent="0.25">
      <c r="A39" s="12">
        <v>32</v>
      </c>
      <c r="B39" s="13">
        <v>45069</v>
      </c>
      <c r="C39" s="14">
        <v>30768352664</v>
      </c>
      <c r="D39" s="15" t="s">
        <v>15</v>
      </c>
      <c r="E39" s="16">
        <v>7438474.5599999996</v>
      </c>
      <c r="F39" s="17">
        <v>0</v>
      </c>
      <c r="G39" s="18">
        <f t="shared" si="0"/>
        <v>21852715.269999996</v>
      </c>
    </row>
    <row r="40" spans="1:7" ht="23.25" customHeight="1" x14ac:dyDescent="0.25">
      <c r="A40" s="12">
        <v>33</v>
      </c>
      <c r="B40" s="13">
        <f>'[1]DETALLADO DE CKS'!D36</f>
        <v>45075</v>
      </c>
      <c r="C40" s="14">
        <f>'[1]DETALLADO DE CKS'!C36</f>
        <v>23992912</v>
      </c>
      <c r="D40" s="15" t="str">
        <f>'[1]DETALLADO DE CKS'!B36</f>
        <v>ARIES 7, EIRL</v>
      </c>
      <c r="E40" s="16">
        <v>0</v>
      </c>
      <c r="F40" s="17">
        <f>'[1]DETALLADO DE CKS'!K36</f>
        <v>573475</v>
      </c>
      <c r="G40" s="18">
        <f t="shared" si="0"/>
        <v>21279240.269999996</v>
      </c>
    </row>
    <row r="41" spans="1:7" ht="23.25" customHeight="1" x14ac:dyDescent="0.25">
      <c r="A41" s="12">
        <v>34</v>
      </c>
      <c r="B41" s="13">
        <f>'[1]DETALLADO DE CKS'!D37</f>
        <v>45075</v>
      </c>
      <c r="C41" s="14">
        <f>'[1]DETALLADO DE CKS'!C37</f>
        <v>23993036</v>
      </c>
      <c r="D41" s="15" t="str">
        <f>'[1]DETALLADO DE CKS'!B37</f>
        <v>TESORERIA DE LA SEGURIDAD SOCIAL</v>
      </c>
      <c r="E41" s="16">
        <v>0</v>
      </c>
      <c r="F41" s="17">
        <f>'[1]DETALLADO DE CKS'!K37</f>
        <v>303691.02</v>
      </c>
      <c r="G41" s="18">
        <f t="shared" si="0"/>
        <v>20975549.249999996</v>
      </c>
    </row>
    <row r="42" spans="1:7" ht="23.25" customHeight="1" x14ac:dyDescent="0.25">
      <c r="A42" s="12">
        <v>35</v>
      </c>
      <c r="B42" s="13">
        <f>'[1]DETALLADO DE CKS'!D38</f>
        <v>45076</v>
      </c>
      <c r="C42" s="14">
        <f>'[1]DETALLADO DE CKS'!C38</f>
        <v>24008513</v>
      </c>
      <c r="D42" s="15" t="str">
        <f>'[1]DETALLADO DE CKS'!B38</f>
        <v>MEDTRON DOMINICANA, SRL</v>
      </c>
      <c r="E42" s="16">
        <v>0</v>
      </c>
      <c r="F42" s="17">
        <f>'[1]DETALLADO DE CKS'!K38</f>
        <v>84735</v>
      </c>
      <c r="G42" s="18">
        <f t="shared" si="0"/>
        <v>20890814.249999996</v>
      </c>
    </row>
    <row r="43" spans="1:7" ht="23.25" customHeight="1" x14ac:dyDescent="0.25">
      <c r="A43" s="12">
        <v>36</v>
      </c>
      <c r="B43" s="13">
        <f>'[1]DETALLADO DE CKS'!D39</f>
        <v>45076</v>
      </c>
      <c r="C43" s="14">
        <f>'[1]DETALLADO DE CKS'!C39</f>
        <v>24008577</v>
      </c>
      <c r="D43" s="15" t="str">
        <f>'[1]DETALLADO DE CKS'!B39</f>
        <v>WIND TELECOM, S.A.</v>
      </c>
      <c r="E43" s="16">
        <v>0</v>
      </c>
      <c r="F43" s="17">
        <f>'[1]DETALLADO DE CKS'!K39</f>
        <v>138271.24</v>
      </c>
      <c r="G43" s="18">
        <f t="shared" si="0"/>
        <v>20752543.009999998</v>
      </c>
    </row>
    <row r="44" spans="1:7" ht="23.25" customHeight="1" x14ac:dyDescent="0.25">
      <c r="A44" s="12">
        <v>37</v>
      </c>
      <c r="B44" s="13">
        <f>'[1]DETALLADO DE CKS'!D40</f>
        <v>45076</v>
      </c>
      <c r="C44" s="14">
        <f>'[1]DETALLADO DE CKS'!C40</f>
        <v>24008375</v>
      </c>
      <c r="D44" s="15" t="str">
        <f>'[1]DETALLADO DE CKS'!B40</f>
        <v>ROOM 360, SRL</v>
      </c>
      <c r="E44" s="16">
        <v>0</v>
      </c>
      <c r="F44" s="17">
        <f>'[1]DETALLADO DE CKS'!K40</f>
        <v>180491.1</v>
      </c>
      <c r="G44" s="18">
        <f t="shared" si="0"/>
        <v>20572051.909999996</v>
      </c>
    </row>
    <row r="45" spans="1:7" ht="23.25" customHeight="1" x14ac:dyDescent="0.25">
      <c r="A45" s="12">
        <v>38</v>
      </c>
      <c r="B45" s="13">
        <f>'[1]DETALLADO DE CKS'!D41</f>
        <v>45076</v>
      </c>
      <c r="C45" s="14">
        <f>'[1]DETALLADO DE CKS'!C41</f>
        <v>24008143</v>
      </c>
      <c r="D45" s="15" t="str">
        <f>'[1]DETALLADO DE CKS'!B41</f>
        <v>SERVICIOS LOS QUICA, EIRL</v>
      </c>
      <c r="E45" s="16">
        <v>0</v>
      </c>
      <c r="F45" s="17">
        <f>'[1]DETALLADO DE CKS'!K41</f>
        <v>344777.83999999997</v>
      </c>
      <c r="G45" s="18">
        <f t="shared" si="0"/>
        <v>20227274.069999997</v>
      </c>
    </row>
    <row r="46" spans="1:7" ht="23.25" customHeight="1" x14ac:dyDescent="0.25">
      <c r="A46" s="12">
        <v>39</v>
      </c>
      <c r="B46" s="13">
        <f>'[1]DETALLADO DE CKS'!D42</f>
        <v>45076</v>
      </c>
      <c r="C46" s="14">
        <f>'[1]DETALLADO DE CKS'!C42</f>
        <v>24007924</v>
      </c>
      <c r="D46" s="15" t="str">
        <f>'[1]DETALLADO DE CKS'!B42</f>
        <v>BIO NUCLEAR, S.A.</v>
      </c>
      <c r="E46" s="16">
        <v>0</v>
      </c>
      <c r="F46" s="17">
        <f>'[1]DETALLADO DE CKS'!K42</f>
        <v>502308.08</v>
      </c>
      <c r="G46" s="18">
        <f t="shared" si="0"/>
        <v>19724965.989999998</v>
      </c>
    </row>
    <row r="47" spans="1:7" ht="23.25" customHeight="1" x14ac:dyDescent="0.25">
      <c r="A47" s="12">
        <v>40</v>
      </c>
      <c r="B47" s="13">
        <f>'[1]DETALLADO DE CKS'!D43</f>
        <v>45076</v>
      </c>
      <c r="C47" s="14">
        <f>'[1]DETALLADO DE CKS'!C43</f>
        <v>24015181</v>
      </c>
      <c r="D47" s="15" t="str">
        <f>'[1]DETALLADO DE CKS'!B43</f>
        <v>GRUPO FARMACEUTICO CAR-M, SRL (GRUFACARM)</v>
      </c>
      <c r="E47" s="16">
        <v>0</v>
      </c>
      <c r="F47" s="17">
        <f>'[1]DETALLADO DE CKS'!K43</f>
        <v>479940</v>
      </c>
      <c r="G47" s="18">
        <f t="shared" si="0"/>
        <v>19245025.989999998</v>
      </c>
    </row>
    <row r="48" spans="1:7" ht="23.25" customHeight="1" x14ac:dyDescent="0.25">
      <c r="A48" s="12">
        <v>41</v>
      </c>
      <c r="B48" s="13">
        <f>'[1]DETALLADO DE CKS'!D44</f>
        <v>45077</v>
      </c>
      <c r="C48" s="14">
        <f>'[1]DETALLADO DE CKS'!C44</f>
        <v>24047094</v>
      </c>
      <c r="D48" s="15" t="str">
        <f>'[1]DETALLADO DE CKS'!B44</f>
        <v>INVERSINES ND &amp; ASOCIADOS, SRL</v>
      </c>
      <c r="E48" s="16">
        <v>0</v>
      </c>
      <c r="F48" s="17">
        <f>'[1]DETALLADO DE CKS'!K44</f>
        <v>708332.6</v>
      </c>
      <c r="G48" s="18">
        <f t="shared" si="0"/>
        <v>18536693.389999997</v>
      </c>
    </row>
    <row r="49" spans="1:13" ht="23.25" customHeight="1" x14ac:dyDescent="0.25">
      <c r="A49" s="12">
        <v>42</v>
      </c>
      <c r="B49" s="13">
        <f>'[1]DETALLADO DE CKS'!D45</f>
        <v>45077</v>
      </c>
      <c r="C49" s="14">
        <f>'[1]DETALLADO DE CKS'!C45</f>
        <v>24047197</v>
      </c>
      <c r="D49" s="15" t="str">
        <f>'[1]DETALLADO DE CKS'!B45</f>
        <v>SERVICIOS LOS QUICA, EIRL</v>
      </c>
      <c r="E49" s="16">
        <v>0</v>
      </c>
      <c r="F49" s="17">
        <f>'[1]DETALLADO DE CKS'!K45</f>
        <v>515030.42</v>
      </c>
      <c r="G49" s="18">
        <f t="shared" si="0"/>
        <v>18021662.969999995</v>
      </c>
    </row>
    <row r="50" spans="1:13" ht="35.25" customHeight="1" x14ac:dyDescent="0.25">
      <c r="A50" s="12">
        <v>43</v>
      </c>
      <c r="B50" s="13">
        <f>'[1]DETALLADO DE CKS'!D46</f>
        <v>45077</v>
      </c>
      <c r="C50" s="14">
        <f>'[1]DETALLADO DE CKS'!C46</f>
        <v>24047333</v>
      </c>
      <c r="D50" s="15" t="str">
        <f>'[1]DETALLADO DE CKS'!B46</f>
        <v>IMPORT SUPPLYING VENTURA PUJOLS GROUP Y ASOC., SRL</v>
      </c>
      <c r="E50" s="16">
        <v>0</v>
      </c>
      <c r="F50" s="17">
        <f>'[1]DETALLADO DE CKS'!K46</f>
        <v>295050.57</v>
      </c>
      <c r="G50" s="18">
        <f t="shared" si="0"/>
        <v>17726612.399999995</v>
      </c>
    </row>
    <row r="51" spans="1:13" ht="25.5" customHeight="1" x14ac:dyDescent="0.25">
      <c r="A51" s="12">
        <v>44</v>
      </c>
      <c r="B51" s="13">
        <f>'[1]DETALLADO DE CKS'!D47</f>
        <v>45077</v>
      </c>
      <c r="C51" s="14">
        <f>'[1]DETALLADO DE CKS'!C47</f>
        <v>24047621</v>
      </c>
      <c r="D51" s="15" t="str">
        <f>'[1]DETALLADO DE CKS'!B47</f>
        <v>SUPLIDORES DE PRODUCTOS DIVERSOS SUPRODI, SRL</v>
      </c>
      <c r="E51" s="16">
        <v>0</v>
      </c>
      <c r="F51" s="17">
        <f>'[1]DETALLADO DE CKS'!K47</f>
        <v>852452.1</v>
      </c>
      <c r="G51" s="18">
        <f t="shared" si="0"/>
        <v>16874160.299999993</v>
      </c>
    </row>
    <row r="52" spans="1:13" ht="27.75" customHeight="1" x14ac:dyDescent="0.25">
      <c r="A52" s="12">
        <v>45</v>
      </c>
      <c r="B52" s="13">
        <f>'[1]DETALLADO DE CKS'!D48</f>
        <v>45077</v>
      </c>
      <c r="C52" s="14">
        <f>'[1]DETALLADO DE CKS'!C48</f>
        <v>24052754</v>
      </c>
      <c r="D52" s="15" t="str">
        <f>'[1]DETALLADO DE CKS'!B48</f>
        <v>SERVICIOS LOS QUICA, EIRL</v>
      </c>
      <c r="E52" s="16">
        <v>0</v>
      </c>
      <c r="F52" s="17">
        <f>'[1]DETALLADO DE CKS'!K48</f>
        <v>444140.4</v>
      </c>
      <c r="G52" s="18">
        <f t="shared" si="0"/>
        <v>16430019.899999993</v>
      </c>
    </row>
    <row r="53" spans="1:13" ht="37.5" customHeight="1" x14ac:dyDescent="0.25">
      <c r="A53" s="12">
        <v>46</v>
      </c>
      <c r="B53" s="13">
        <v>45077</v>
      </c>
      <c r="C53" s="14">
        <v>30632886631</v>
      </c>
      <c r="D53" s="15" t="s">
        <v>16</v>
      </c>
      <c r="E53" s="16">
        <v>0</v>
      </c>
      <c r="F53" s="17">
        <v>40000</v>
      </c>
      <c r="G53" s="18">
        <f t="shared" si="0"/>
        <v>16390019.899999993</v>
      </c>
    </row>
    <row r="54" spans="1:13" ht="33" customHeight="1" x14ac:dyDescent="0.25">
      <c r="A54" s="12">
        <v>47</v>
      </c>
      <c r="B54" s="13">
        <v>45077</v>
      </c>
      <c r="C54" s="19" t="s">
        <v>17</v>
      </c>
      <c r="D54" s="15" t="s">
        <v>18</v>
      </c>
      <c r="E54" s="16">
        <v>0</v>
      </c>
      <c r="F54" s="17">
        <v>19118.88</v>
      </c>
      <c r="G54" s="18">
        <f t="shared" si="0"/>
        <v>16370901.019999992</v>
      </c>
    </row>
    <row r="55" spans="1:13" ht="36" customHeight="1" x14ac:dyDescent="0.25">
      <c r="A55" s="12">
        <v>48</v>
      </c>
      <c r="B55" s="13">
        <v>45077</v>
      </c>
      <c r="C55" s="19" t="s">
        <v>19</v>
      </c>
      <c r="D55" s="15" t="s">
        <v>20</v>
      </c>
      <c r="E55" s="16">
        <v>0</v>
      </c>
      <c r="F55" s="17">
        <v>240</v>
      </c>
      <c r="G55" s="18">
        <f t="shared" si="0"/>
        <v>16370661.019999992</v>
      </c>
    </row>
    <row r="56" spans="1:13" ht="39" customHeight="1" x14ac:dyDescent="0.25">
      <c r="A56" s="12">
        <v>49</v>
      </c>
      <c r="B56" s="13">
        <v>45077</v>
      </c>
      <c r="C56" s="14">
        <v>9990002</v>
      </c>
      <c r="D56" s="15" t="s">
        <v>21</v>
      </c>
      <c r="E56" s="20">
        <v>0</v>
      </c>
      <c r="F56" s="17">
        <v>175</v>
      </c>
      <c r="G56" s="18">
        <f t="shared" si="0"/>
        <v>16370486.019999992</v>
      </c>
    </row>
    <row r="57" spans="1:13" ht="30.75" customHeight="1" thickBot="1" x14ac:dyDescent="0.3">
      <c r="A57" s="21"/>
      <c r="B57" s="22"/>
      <c r="C57" s="23"/>
      <c r="D57" s="24" t="s">
        <v>22</v>
      </c>
      <c r="E57" s="25">
        <f>SUM(E8:E56)</f>
        <v>24838474.559999999</v>
      </c>
      <c r="F57" s="25">
        <f>SUM(F8:F56)</f>
        <v>13160435.950000001</v>
      </c>
      <c r="G57" s="26">
        <f>G56</f>
        <v>16370486.019999992</v>
      </c>
      <c r="H57" s="3"/>
      <c r="I57" s="3"/>
      <c r="J57" s="3"/>
      <c r="K57" s="3"/>
      <c r="L57" s="3"/>
      <c r="M57" s="3"/>
    </row>
    <row r="58" spans="1:13" ht="21" customHeight="1" thickTop="1" x14ac:dyDescent="0.25">
      <c r="A58" s="21"/>
      <c r="B58" s="22"/>
      <c r="C58" s="23"/>
      <c r="D58" s="24"/>
      <c r="E58" s="25"/>
      <c r="F58" s="25"/>
      <c r="G58" s="27"/>
      <c r="H58" s="3"/>
      <c r="I58" s="3"/>
      <c r="J58" s="3"/>
      <c r="K58" s="3"/>
      <c r="L58" s="3"/>
      <c r="M58" s="3"/>
    </row>
    <row r="59" spans="1:13" ht="15" customHeight="1" x14ac:dyDescent="0.2">
      <c r="A59" s="52"/>
      <c r="B59" s="53"/>
      <c r="C59" s="54"/>
      <c r="D59" s="55"/>
      <c r="E59" s="56"/>
      <c r="F59" s="56"/>
      <c r="G59" s="56"/>
      <c r="H59" s="3"/>
      <c r="I59" s="3"/>
      <c r="J59" s="3"/>
      <c r="K59" s="3"/>
      <c r="L59" s="3"/>
      <c r="M59" s="3"/>
    </row>
    <row r="60" spans="1:13" ht="16.5" customHeight="1" x14ac:dyDescent="0.2">
      <c r="A60" s="57"/>
      <c r="B60" s="58"/>
      <c r="C60" s="59"/>
      <c r="D60" s="60"/>
      <c r="E60" s="61"/>
      <c r="F60" s="62"/>
      <c r="G60" s="63"/>
      <c r="H60" s="3"/>
      <c r="I60" s="3"/>
      <c r="J60" s="3"/>
      <c r="K60" s="3"/>
      <c r="L60" s="3"/>
      <c r="M60" s="3"/>
    </row>
    <row r="61" spans="1:13" ht="24" customHeight="1" x14ac:dyDescent="0.2">
      <c r="A61" s="64" t="s">
        <v>23</v>
      </c>
      <c r="B61" s="64"/>
      <c r="C61" s="64"/>
      <c r="D61" s="65" t="s">
        <v>24</v>
      </c>
      <c r="E61" s="64" t="s">
        <v>25</v>
      </c>
      <c r="F61" s="64"/>
      <c r="G61" s="64"/>
    </row>
    <row r="62" spans="1:13" ht="27" customHeight="1" x14ac:dyDescent="0.2">
      <c r="A62" s="66" t="s">
        <v>26</v>
      </c>
      <c r="B62" s="66"/>
      <c r="C62" s="66"/>
      <c r="D62" s="67" t="s">
        <v>27</v>
      </c>
      <c r="E62" s="66" t="s">
        <v>28</v>
      </c>
      <c r="F62" s="66"/>
      <c r="G62" s="66"/>
    </row>
    <row r="63" spans="1:13" ht="22.5" customHeight="1" x14ac:dyDescent="0.2">
      <c r="A63" s="68"/>
      <c r="B63" s="68"/>
      <c r="C63" s="68"/>
      <c r="D63" s="67"/>
      <c r="E63" s="68"/>
      <c r="F63" s="68"/>
      <c r="G63" s="68"/>
    </row>
    <row r="64" spans="1:13" ht="22.5" customHeight="1" x14ac:dyDescent="0.2">
      <c r="A64" s="68"/>
      <c r="B64" s="68"/>
      <c r="C64" s="68"/>
      <c r="D64" s="67"/>
      <c r="E64" s="68"/>
      <c r="F64" s="68"/>
      <c r="G64" s="68"/>
    </row>
    <row r="65" spans="1:13" ht="22.5" customHeight="1" x14ac:dyDescent="0.2">
      <c r="A65" s="68"/>
      <c r="B65" s="68"/>
      <c r="C65" s="68"/>
      <c r="D65" s="67"/>
      <c r="E65" s="68"/>
      <c r="F65" s="68"/>
      <c r="G65" s="68"/>
    </row>
    <row r="66" spans="1:13" ht="30" customHeight="1" x14ac:dyDescent="0.2">
      <c r="A66" s="58"/>
      <c r="B66" s="58"/>
      <c r="C66" s="58"/>
      <c r="D66" s="65"/>
      <c r="E66" s="65"/>
      <c r="F66" s="65"/>
      <c r="G66" s="58"/>
      <c r="H66" s="3"/>
      <c r="I66" s="3"/>
      <c r="J66" s="3"/>
      <c r="K66" s="3"/>
      <c r="L66" s="3"/>
      <c r="M66" s="3"/>
    </row>
    <row r="67" spans="1:13" ht="14.25" customHeight="1" x14ac:dyDescent="0.2">
      <c r="A67"/>
      <c r="B67" s="29"/>
      <c r="C67" s="29"/>
      <c r="D67" s="30"/>
      <c r="E67" s="31"/>
      <c r="F67" s="32"/>
      <c r="G67" s="29"/>
      <c r="H67" s="3"/>
      <c r="I67" s="3"/>
      <c r="J67" s="3"/>
      <c r="K67" s="3"/>
      <c r="L67" s="3"/>
      <c r="M67" s="3"/>
    </row>
    <row r="68" spans="1:13" ht="15" x14ac:dyDescent="0.2">
      <c r="A68"/>
      <c r="B68" s="29"/>
      <c r="C68" s="29"/>
      <c r="D68" s="30"/>
      <c r="E68" s="31"/>
      <c r="F68" s="32"/>
      <c r="G68" s="29"/>
      <c r="H68" s="3"/>
      <c r="I68" s="3"/>
      <c r="J68" s="3"/>
      <c r="K68" s="3"/>
      <c r="L68" s="3"/>
      <c r="M68" s="3"/>
    </row>
    <row r="69" spans="1:13" ht="15" x14ac:dyDescent="0.2">
      <c r="A69"/>
      <c r="B69" s="29"/>
      <c r="C69" s="29"/>
      <c r="D69" s="30"/>
      <c r="E69" s="31"/>
      <c r="F69" s="32"/>
      <c r="G69" s="29"/>
    </row>
  </sheetData>
  <mergeCells count="10">
    <mergeCell ref="B6:F6"/>
    <mergeCell ref="A61:C61"/>
    <mergeCell ref="E61:G61"/>
    <mergeCell ref="A62:C62"/>
    <mergeCell ref="E62:G62"/>
    <mergeCell ref="B1:G1"/>
    <mergeCell ref="B2:G2"/>
    <mergeCell ref="D3:F3"/>
    <mergeCell ref="A4:D4"/>
    <mergeCell ref="E4:G4"/>
  </mergeCells>
  <printOptions horizontalCentered="1"/>
  <pageMargins left="0.47244094488188981" right="0.23622047244094491" top="0.59" bottom="0.26" header="0.2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2023-06-14T14:42:49Z</cp:lastPrinted>
  <dcterms:created xsi:type="dcterms:W3CDTF">2023-06-07T12:01:20Z</dcterms:created>
  <dcterms:modified xsi:type="dcterms:W3CDTF">2023-06-14T14:43:38Z</dcterms:modified>
</cp:coreProperties>
</file>