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INGRESOS Y EGRESOS\"/>
    </mc:Choice>
  </mc:AlternateContent>
  <bookViews>
    <workbookView xWindow="0" yWindow="0" windowWidth="5850" windowHeight="8130"/>
  </bookViews>
  <sheets>
    <sheet name="LIBRO BANCO" sheetId="1" r:id="rId1"/>
  </sheets>
  <externalReferences>
    <externalReference r:id="rId2"/>
  </externalReferences>
  <definedNames>
    <definedName name="_xlnm.Print_Area" localSheetId="0">'LIBRO BANCO'!$A$1:$G$45</definedName>
    <definedName name="_xlnm.Print_Titles" localSheetId="0">'LIBRO BANCO'!$1:$7</definedName>
  </definedNames>
  <calcPr calcId="152511"/>
</workbook>
</file>

<file path=xl/calcChain.xml><?xml version="1.0" encoding="utf-8"?>
<calcChain xmlns="http://schemas.openxmlformats.org/spreadsheetml/2006/main">
  <c r="E39" i="1" l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9" i="1"/>
  <c r="D9" i="1"/>
  <c r="C9" i="1"/>
  <c r="B9" i="1"/>
  <c r="F8" i="1"/>
  <c r="F39" i="1" s="1"/>
  <c r="D8" i="1"/>
  <c r="C8" i="1"/>
  <c r="B8" i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</calcChain>
</file>

<file path=xl/sharedStrings.xml><?xml version="1.0" encoding="utf-8"?>
<sst xmlns="http://schemas.openxmlformats.org/spreadsheetml/2006/main" count="24" uniqueCount="22">
  <si>
    <t>SERVICIO REGIONAL DE SALUD</t>
  </si>
  <si>
    <t>RELACION DE INGRESOS Y EGRESOS NOVIEMBRE 2021</t>
  </si>
  <si>
    <t xml:space="preserve">REGION: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</si>
  <si>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</si>
  <si>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</si>
  <si>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</si>
  <si>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</si>
  <si>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</si>
  <si>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</si>
  <si>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</si>
  <si>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</si>
  <si>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</si>
  <si>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</si>
  <si>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</si>
  <si>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A CUENTA UNICA</t>
  </si>
  <si>
    <t>CARGO POR EL 15% EN EL MES DE NOVIEMBRE 2021</t>
  </si>
  <si>
    <t>824885313642 / 824749606821</t>
  </si>
  <si>
    <t>CARGO POR COMISION POR PAGO DGII Y NETBANKING #824885313642/08170739/824756449267 Y TSS #824749606821</t>
  </si>
  <si>
    <t>CARGO POR COMISION DE MANEJO DE CUENTA NOVIEMBRE 2021</t>
  </si>
  <si>
    <t>AJUSTE POR TRANSFERENCIA #24711569325 D/F 29/10/2021 P0OR VALOR DE $68,726.60, CONSIDERADA POR EL BANCO POR UN VALOR DE $68,726.00</t>
  </si>
  <si>
    <t>TOTAL GENERAL</t>
  </si>
  <si>
    <t>POR VENTAS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</si>
</sst>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9" applyNumberFormat="0" applyAlignment="0" applyProtection="0"/>
    <xf numFmtId="0" fontId="19" fillId="18" borderId="10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2" fillId="8" borderId="9" applyNumberFormat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5" fillId="0" borderId="0"/>
    <xf numFmtId="0" fontId="2" fillId="24" borderId="12" applyNumberFormat="0" applyFont="0" applyAlignment="0" applyProtection="0"/>
    <xf numFmtId="0" fontId="26" fillId="17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1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</cellStyleXfs>
  <cellXfs count="63">
    <xf numFmtId="0" fontId="0" fillId="0" borderId="0" xfId="0"/>
    <xf numFmtId="0" fontId="0" fillId="0" borderId="0" xfId="0" applyNumberFormat="1"/>
    <xf numFmtId="0" fontId="0" fillId="0" borderId="0" xfId="0" applyBorder="1"/>
    <xf numFmtId="0" fontId="5" fillId="0" borderId="0" xfId="0" applyFont="1" applyBorder="1" applyAlignment="1"/>
    <xf numFmtId="0" fontId="6" fillId="0" borderId="5" xfId="0" applyNumberFormat="1" applyFont="1" applyBorder="1"/>
    <xf numFmtId="0" fontId="10" fillId="0" borderId="5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wrapText="1"/>
    </xf>
    <xf numFmtId="0" fontId="10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wrapText="1"/>
    </xf>
    <xf numFmtId="4" fontId="10" fillId="2" borderId="8" xfId="0" applyNumberFormat="1" applyFont="1" applyFill="1" applyBorder="1" applyAlignment="1">
      <alignment horizontal="right"/>
    </xf>
    <xf numFmtId="4" fontId="11" fillId="2" borderId="7" xfId="0" applyNumberFormat="1" applyFont="1" applyFill="1" applyBorder="1"/>
    <xf numFmtId="43" fontId="10" fillId="2" borderId="8" xfId="0" applyNumberFormat="1" applyFont="1" applyFill="1" applyBorder="1" applyAlignment="1">
      <alignment wrapText="1"/>
    </xf>
    <xf numFmtId="1" fontId="7" fillId="0" borderId="5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 wrapText="1"/>
    </xf>
    <xf numFmtId="4" fontId="10" fillId="2" borderId="5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right"/>
    </xf>
    <xf numFmtId="0" fontId="0" fillId="0" borderId="5" xfId="0" applyBorder="1"/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1" fillId="2" borderId="5" xfId="0" applyNumberFormat="1" applyFont="1" applyFill="1" applyBorder="1"/>
    <xf numFmtId="1" fontId="6" fillId="2" borderId="5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/>
    <xf numFmtId="43" fontId="10" fillId="2" borderId="0" xfId="0" applyNumberFormat="1" applyFont="1" applyFill="1" applyBorder="1" applyAlignment="1">
      <alignment wrapText="1"/>
    </xf>
    <xf numFmtId="0" fontId="0" fillId="2" borderId="0" xfId="0" applyFill="1"/>
    <xf numFmtId="0" fontId="12" fillId="2" borderId="0" xfId="0" applyNumberFormat="1" applyFont="1" applyFill="1" applyBorder="1" applyAlignment="1">
      <alignment horizontal="left"/>
    </xf>
    <xf numFmtId="4" fontId="0" fillId="2" borderId="0" xfId="0" applyNumberFormat="1" applyFill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NumberFormat="1" applyFill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3" xfId="0" applyNumberFormat="1" applyFill="1" applyBorder="1"/>
    <xf numFmtId="4" fontId="6" fillId="2" borderId="2" xfId="0" applyNumberFormat="1" applyFont="1" applyFill="1" applyBorder="1"/>
    <xf numFmtId="1" fontId="7" fillId="2" borderId="0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0" fontId="13" fillId="2" borderId="0" xfId="1" applyFont="1" applyFill="1" applyBorder="1" applyAlignment="1">
      <alignment wrapText="1"/>
    </xf>
    <xf numFmtId="0" fontId="14" fillId="2" borderId="0" xfId="1" applyFont="1" applyFill="1" applyBorder="1" applyAlignment="1">
      <alignment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10" fillId="2" borderId="4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1400735</xdr:colOff>
      <xdr:row>40</xdr:row>
      <xdr:rowOff>33616</xdr:rowOff>
    </xdr:from>
    <xdr:to>
      <xdr:col>6</xdr:col>
      <xdr:colOff>927287</xdr:colOff>
      <xdr:row>42</xdr:row>
      <xdr:rowOff>365871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2206" y="16338175"/>
          <a:ext cx="2428875" cy="1419225"/>
        </a:xfrm>
        <a:prstGeom prst="rect">
          <a:avLst/>
        </a:prstGeom>
      </xdr:spPr>
    </xdr:pic>
    <xdr:clientData/>
  </xdr:twoCellAnchor>
  <xdr:twoCellAnchor editAs="oneCell">
    <xdr:from>
      <xdr:col>0</xdr:col>
      <xdr:colOff>257735</xdr:colOff>
      <xdr:row>39</xdr:row>
      <xdr:rowOff>324972</xdr:rowOff>
    </xdr:from>
    <xdr:to>
      <xdr:col>2</xdr:col>
      <xdr:colOff>1215614</xdr:colOff>
      <xdr:row>43</xdr:row>
      <xdr:rowOff>180192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5" y="16192501"/>
          <a:ext cx="2179320" cy="1760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MINORKA%20PAULINO\RELACION%20VENTA%20DE%20SERVICIOS\RELACION%20DE%20CHEQUES%20-%20VENTA%20DE%20SERVICIOS%20Y%20OTROS%20INGRESOS-%20NOV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7">
          <cell r="B7" t="str">
            <v>TESORERIA DE LA SEGURIDAD SOCIAL</v>
          </cell>
          <cell r="C7">
            <v>13915133</v>
          </cell>
          <cell r="D7">
            <v>44502</v>
          </cell>
          <cell r="J7">
            <v>474141.66</v>
          </cell>
        </row>
        <row r="8">
          <cell r="B8" t="str">
            <v xml:space="preserve">NOMINA DE COMPENSACION MILITARES </v>
          </cell>
          <cell r="C8" t="str">
            <v>13917801/13927272</v>
          </cell>
          <cell r="D8">
            <v>44502</v>
          </cell>
          <cell r="J8">
            <v>95000</v>
          </cell>
        </row>
        <row r="9">
          <cell r="B9" t="str">
            <v>MERAKI HEALTH GROUP, SRL</v>
          </cell>
          <cell r="C9">
            <v>13932501</v>
          </cell>
          <cell r="D9">
            <v>44503</v>
          </cell>
          <cell r="J9">
            <v>855000</v>
          </cell>
        </row>
        <row r="10">
          <cell r="B10" t="str">
            <v xml:space="preserve">COLECTOR DE IMPUESTOS INTERNOS </v>
          </cell>
          <cell r="C10">
            <v>13927724</v>
          </cell>
          <cell r="D10">
            <v>44503</v>
          </cell>
          <cell r="J10">
            <v>2033.63</v>
          </cell>
        </row>
        <row r="11">
          <cell r="B11" t="str">
            <v>JEAN CARLOS BASULTO LOPEZ</v>
          </cell>
          <cell r="C11">
            <v>14010777</v>
          </cell>
          <cell r="D11">
            <v>44509</v>
          </cell>
          <cell r="J11">
            <v>460750</v>
          </cell>
        </row>
        <row r="12">
          <cell r="B12" t="str">
            <v>AGUA CRISTAL, S.A.</v>
          </cell>
          <cell r="C12">
            <v>14013788</v>
          </cell>
          <cell r="D12">
            <v>44509</v>
          </cell>
          <cell r="J12">
            <v>102356.8</v>
          </cell>
        </row>
        <row r="13">
          <cell r="B13" t="str">
            <v xml:space="preserve">COLECTOR DE IMPUESTOS INTERNOS </v>
          </cell>
          <cell r="C13">
            <v>14023669</v>
          </cell>
          <cell r="D13">
            <v>44510</v>
          </cell>
          <cell r="J13">
            <v>396933.43</v>
          </cell>
        </row>
        <row r="14">
          <cell r="B14" t="str">
            <v>DISTRIBUIDORES INTERNACIONALES DE PETROLEO, S.A</v>
          </cell>
          <cell r="C14">
            <v>14029781</v>
          </cell>
          <cell r="D14">
            <v>44510</v>
          </cell>
          <cell r="J14">
            <v>80750</v>
          </cell>
        </row>
        <row r="15">
          <cell r="B15" t="str">
            <v>FARMACO INTERNACIONAL, SRL</v>
          </cell>
          <cell r="C15">
            <v>14044436</v>
          </cell>
          <cell r="D15">
            <v>44511</v>
          </cell>
          <cell r="J15">
            <v>70366.5</v>
          </cell>
        </row>
        <row r="16">
          <cell r="B16" t="str">
            <v>BIXMORE GLOBAL BUSINESS, SRL</v>
          </cell>
          <cell r="C16">
            <v>14044535</v>
          </cell>
          <cell r="D16">
            <v>44511</v>
          </cell>
          <cell r="J16">
            <v>144138.75</v>
          </cell>
        </row>
        <row r="17">
          <cell r="B17" t="str">
            <v>AUTO REPUESTO PADILLA, SRL</v>
          </cell>
          <cell r="C17">
            <v>14044501</v>
          </cell>
          <cell r="D17">
            <v>44511</v>
          </cell>
          <cell r="J17">
            <v>170065</v>
          </cell>
        </row>
        <row r="18">
          <cell r="B18" t="str">
            <v>WAGNER EMILIO VIOLA</v>
          </cell>
          <cell r="C18">
            <v>14053508</v>
          </cell>
          <cell r="D18">
            <v>44512</v>
          </cell>
          <cell r="J18">
            <v>468385</v>
          </cell>
        </row>
        <row r="19">
          <cell r="B19" t="str">
            <v>GRUPO FARMACEUTICO CAR-M, SRL (GRUFACARM)</v>
          </cell>
          <cell r="C19">
            <v>14053544</v>
          </cell>
          <cell r="D19">
            <v>44512</v>
          </cell>
          <cell r="J19">
            <v>740430</v>
          </cell>
        </row>
        <row r="20">
          <cell r="B20" t="str">
            <v>TRANSVER, SRL</v>
          </cell>
          <cell r="C20">
            <v>14059300</v>
          </cell>
          <cell r="D20">
            <v>44512</v>
          </cell>
          <cell r="J20">
            <v>18941.900000000001</v>
          </cell>
        </row>
        <row r="21">
          <cell r="B21" t="str">
            <v>SERVICIOS E INSTALACIONES TECNICAS, SRL</v>
          </cell>
          <cell r="C21">
            <v>14059397</v>
          </cell>
          <cell r="D21">
            <v>44512</v>
          </cell>
          <cell r="J21">
            <v>85946.37999999999</v>
          </cell>
        </row>
        <row r="22">
          <cell r="B22" t="str">
            <v xml:space="preserve">COLECTOR DE IMPUESTOS INTERNOS </v>
          </cell>
          <cell r="C22">
            <v>14159527</v>
          </cell>
          <cell r="D22">
            <v>44519</v>
          </cell>
          <cell r="J22">
            <v>4180.1400000000003</v>
          </cell>
        </row>
        <row r="23">
          <cell r="B23" t="str">
            <v>AFINANCER, SRL</v>
          </cell>
          <cell r="C23">
            <v>14201145</v>
          </cell>
          <cell r="D23">
            <v>44523</v>
          </cell>
          <cell r="J23">
            <v>174850</v>
          </cell>
        </row>
        <row r="24">
          <cell r="B24" t="str">
            <v>CORPORACION AVICOLA DEL CARIBE, LTD</v>
          </cell>
          <cell r="C24">
            <v>14200855</v>
          </cell>
          <cell r="D24">
            <v>44523</v>
          </cell>
          <cell r="J24">
            <v>64119</v>
          </cell>
        </row>
        <row r="25">
          <cell r="B25" t="str">
            <v>MILAGRO HIRALDO MARTINEZ</v>
          </cell>
          <cell r="C25">
            <v>14201058</v>
          </cell>
          <cell r="D25">
            <v>44523</v>
          </cell>
          <cell r="J25">
            <v>499225</v>
          </cell>
        </row>
        <row r="26">
          <cell r="B26" t="str">
            <v>GSH SUPLIDORES HOSPITALARIOS, SRL</v>
          </cell>
          <cell r="C26">
            <v>14200931</v>
          </cell>
          <cell r="D26">
            <v>44523</v>
          </cell>
          <cell r="J26">
            <v>776864.36</v>
          </cell>
        </row>
        <row r="27">
          <cell r="B27" t="str">
            <v>NOMINA DE EMPLEADOS CONTRATADOS</v>
          </cell>
          <cell r="C27">
            <v>14232603</v>
          </cell>
          <cell r="D27">
            <v>44525</v>
          </cell>
          <cell r="J27">
            <v>1942050.05</v>
          </cell>
        </row>
        <row r="28">
          <cell r="B28" t="str">
            <v xml:space="preserve">NOMINA DE COMPENSACION MILITARES </v>
          </cell>
          <cell r="C28">
            <v>14269871</v>
          </cell>
          <cell r="D28">
            <v>44529</v>
          </cell>
          <cell r="J28">
            <v>117000</v>
          </cell>
        </row>
        <row r="29">
          <cell r="B29" t="str">
            <v>EPX DOMINICANA, SRL</v>
          </cell>
          <cell r="C29">
            <v>14271436</v>
          </cell>
          <cell r="D29">
            <v>44529</v>
          </cell>
          <cell r="J29">
            <v>472340</v>
          </cell>
        </row>
        <row r="30">
          <cell r="B30" t="str">
            <v>ALIANZA INNOVADORA DE SERVICIOS AMBIENTALES, SRL</v>
          </cell>
          <cell r="C30">
            <v>14270697</v>
          </cell>
          <cell r="D30">
            <v>44529</v>
          </cell>
          <cell r="J30">
            <v>102600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85" zoomScaleNormal="85" zoomScalePageLayoutView="85" workbookViewId="0">
      <selection activeCell="N4" sqref="N4"/>
    </sheetView>
  </sheetViews>
  <sheetFormatPr baseColWidth="10" defaultRowHeight="12.75" x14ac:dyDescent="0.2"/>
  <cols>
    <col min="1" max="1" width="5.42578125" style="1" customWidth="1"/>
    <col min="2" max="2" width="13" customWidth="1"/>
    <col min="3" max="3" width="21" customWidth="1"/>
    <col min="4" max="4" width="59.85546875" style="40" customWidth="1"/>
    <col min="5" max="5" width="22.42578125" style="41" customWidth="1"/>
    <col min="6" max="6" width="21.140625" style="33" customWidth="1"/>
    <col min="7" max="7" width="21.85546875" customWidth="1"/>
  </cols>
  <sheetData>
    <row r="1" spans="1:13" ht="28.35" customHeight="1" x14ac:dyDescent="0.3">
      <c r="A1" s="42"/>
      <c r="B1" s="62" t="s">
        <v>0</v>
      </c>
      <c r="C1" s="62"/>
      <c r="D1" s="62"/>
      <c r="E1" s="62"/>
      <c r="F1" s="62"/>
      <c r="G1" s="62"/>
    </row>
    <row r="2" spans="1:13" ht="21.6" customHeight="1" x14ac:dyDescent="0.2">
      <c r="A2" s="42"/>
      <c r="B2" s="60" t="s">
        <v>1</v>
      </c>
      <c r="C2" s="60"/>
      <c r="D2" s="60"/>
      <c r="E2" s="60"/>
      <c r="F2" s="60"/>
      <c r="G2" s="60"/>
      <c r="H2" s="3"/>
      <c r="I2" s="3"/>
      <c r="J2" s="2"/>
      <c r="K2" s="2"/>
      <c r="L2" s="2"/>
      <c r="M2" s="2"/>
    </row>
    <row r="3" spans="1:13" ht="21.6" customHeight="1" x14ac:dyDescent="0.2">
      <c r="A3" s="42"/>
      <c r="B3" s="61" t="s">
        <v>21</v>
      </c>
      <c r="C3" s="61"/>
      <c r="D3" s="61"/>
      <c r="E3" s="61"/>
      <c r="F3" s="61"/>
      <c r="G3" s="61"/>
      <c r="H3" s="3"/>
      <c r="I3" s="3"/>
      <c r="J3" s="2"/>
      <c r="K3" s="2"/>
      <c r="L3" s="2"/>
      <c r="M3" s="2"/>
    </row>
    <row r="4" spans="1:13" ht="30.6" customHeight="1" x14ac:dyDescent="0.25">
      <c r="A4" s="42"/>
      <c r="B4" s="43" t="s">
        <v>2</v>
      </c>
      <c r="C4" s="44">
        <v>0</v>
      </c>
      <c r="D4" s="55" t="s">
        <v>3</v>
      </c>
      <c r="E4" s="55"/>
      <c r="F4" s="55"/>
      <c r="G4" s="45"/>
      <c r="H4" s="2"/>
      <c r="I4" s="2"/>
      <c r="J4" s="2"/>
    </row>
    <row r="5" spans="1:13" ht="28.15" customHeight="1" x14ac:dyDescent="0.35">
      <c r="A5" s="52" t="s">
        <v>4</v>
      </c>
      <c r="B5" s="52"/>
      <c r="C5" s="52"/>
      <c r="D5" s="52"/>
      <c r="E5" s="53" t="s">
        <v>5</v>
      </c>
      <c r="F5" s="53"/>
      <c r="G5" s="54"/>
    </row>
    <row r="6" spans="1:13" ht="23.25" customHeight="1" x14ac:dyDescent="0.25">
      <c r="A6" s="46"/>
      <c r="B6" s="56" t="s">
        <v>6</v>
      </c>
      <c r="C6" s="57"/>
      <c r="D6" s="57"/>
      <c r="E6" s="57"/>
      <c r="F6" s="57"/>
      <c r="G6" s="47">
        <v>1298307.5900000001</v>
      </c>
    </row>
    <row r="7" spans="1:13" ht="42.75" customHeight="1" x14ac:dyDescent="0.25">
      <c r="A7" s="4" t="s">
        <v>7</v>
      </c>
      <c r="B7" s="5" t="s">
        <v>8</v>
      </c>
      <c r="C7" s="6" t="s">
        <v>9</v>
      </c>
      <c r="D7" s="7" t="s">
        <v>10</v>
      </c>
      <c r="E7" s="5" t="s">
        <v>11</v>
      </c>
      <c r="F7" s="8" t="s">
        <v>12</v>
      </c>
      <c r="G7" s="9" t="s">
        <v>13</v>
      </c>
    </row>
    <row r="8" spans="1:13" ht="33" customHeight="1" x14ac:dyDescent="0.25">
      <c r="A8" s="10">
        <v>1</v>
      </c>
      <c r="B8" s="11">
        <f>'[1]DETALLADO DE CKS'!D7</f>
        <v>44502</v>
      </c>
      <c r="C8" s="12">
        <f>'[1]DETALLADO DE CKS'!C7</f>
        <v>13915133</v>
      </c>
      <c r="D8" s="13" t="str">
        <f>'[1]DETALLADO DE CKS'!B7</f>
        <v>TESORERIA DE LA SEGURIDAD SOCIAL</v>
      </c>
      <c r="E8" s="14">
        <v>0</v>
      </c>
      <c r="F8" s="15">
        <f>'[1]DETALLADO DE CKS'!J7</f>
        <v>474141.66</v>
      </c>
      <c r="G8" s="16">
        <f>G6+E8-F8</f>
        <v>824165.93000000017</v>
      </c>
    </row>
    <row r="9" spans="1:13" ht="33.75" customHeight="1" x14ac:dyDescent="0.25">
      <c r="A9" s="17">
        <v>2</v>
      </c>
      <c r="B9" s="11">
        <f>'[1]DETALLADO DE CKS'!D8</f>
        <v>44502</v>
      </c>
      <c r="C9" s="18" t="str">
        <f>'[1]DETALLADO DE CKS'!C8</f>
        <v>13917801/13927272</v>
      </c>
      <c r="D9" s="13" t="str">
        <f>'[1]DETALLADO DE CKS'!B8</f>
        <v xml:space="preserve">NOMINA DE COMPENSACION MILITARES </v>
      </c>
      <c r="E9" s="14">
        <v>0</v>
      </c>
      <c r="F9" s="15">
        <f>'[1]DETALLADO DE CKS'!J8</f>
        <v>95000</v>
      </c>
      <c r="G9" s="16">
        <f>G8+E9-F9</f>
        <v>729165.93000000017</v>
      </c>
    </row>
    <row r="10" spans="1:13" ht="33.75" customHeight="1" x14ac:dyDescent="0.25">
      <c r="A10" s="10">
        <v>3</v>
      </c>
      <c r="B10" s="11">
        <v>44502</v>
      </c>
      <c r="C10" s="18">
        <v>4524000000006</v>
      </c>
      <c r="D10" s="13" t="s">
        <v>14</v>
      </c>
      <c r="E10" s="14">
        <v>1750000</v>
      </c>
      <c r="F10" s="15">
        <v>0</v>
      </c>
      <c r="G10" s="16">
        <f t="shared" ref="G10:G18" si="0">G9+E10-F10</f>
        <v>2479165.9300000002</v>
      </c>
    </row>
    <row r="11" spans="1:13" ht="33.75" customHeight="1" x14ac:dyDescent="0.25">
      <c r="A11" s="10">
        <v>4</v>
      </c>
      <c r="B11" s="11">
        <f>'[1]DETALLADO DE CKS'!D9</f>
        <v>44503</v>
      </c>
      <c r="C11" s="12">
        <f>'[1]DETALLADO DE CKS'!C9</f>
        <v>13932501</v>
      </c>
      <c r="D11" s="13" t="str">
        <f>'[1]DETALLADO DE CKS'!B9</f>
        <v>MERAKI HEALTH GROUP, SRL</v>
      </c>
      <c r="E11" s="14">
        <v>0</v>
      </c>
      <c r="F11" s="15">
        <f>'[1]DETALLADO DE CKS'!J9</f>
        <v>855000</v>
      </c>
      <c r="G11" s="16">
        <f t="shared" si="0"/>
        <v>1624165.9300000002</v>
      </c>
    </row>
    <row r="12" spans="1:13" ht="31.5" customHeight="1" x14ac:dyDescent="0.25">
      <c r="A12" s="17">
        <v>5</v>
      </c>
      <c r="B12" s="11">
        <f>'[1]DETALLADO DE CKS'!D10</f>
        <v>44503</v>
      </c>
      <c r="C12" s="12">
        <f>'[1]DETALLADO DE CKS'!C10</f>
        <v>13927724</v>
      </c>
      <c r="D12" s="13" t="str">
        <f>'[1]DETALLADO DE CKS'!B10</f>
        <v xml:space="preserve">COLECTOR DE IMPUESTOS INTERNOS </v>
      </c>
      <c r="E12" s="14">
        <v>0</v>
      </c>
      <c r="F12" s="15">
        <f>'[1]DETALLADO DE CKS'!J10</f>
        <v>2033.63</v>
      </c>
      <c r="G12" s="16">
        <f t="shared" si="0"/>
        <v>1622132.3000000003</v>
      </c>
    </row>
    <row r="13" spans="1:13" ht="30" customHeight="1" x14ac:dyDescent="0.25">
      <c r="A13" s="10">
        <v>6</v>
      </c>
      <c r="B13" s="11">
        <f>'[1]DETALLADO DE CKS'!D11</f>
        <v>44509</v>
      </c>
      <c r="C13" s="12">
        <f>'[1]DETALLADO DE CKS'!C11</f>
        <v>14010777</v>
      </c>
      <c r="D13" s="13" t="str">
        <f>'[1]DETALLADO DE CKS'!B11</f>
        <v>JEAN CARLOS BASULTO LOPEZ</v>
      </c>
      <c r="E13" s="14">
        <v>0</v>
      </c>
      <c r="F13" s="15">
        <f>'[1]DETALLADO DE CKS'!J11</f>
        <v>460750</v>
      </c>
      <c r="G13" s="16">
        <f t="shared" si="0"/>
        <v>1161382.3000000003</v>
      </c>
    </row>
    <row r="14" spans="1:13" ht="33" customHeight="1" x14ac:dyDescent="0.25">
      <c r="A14" s="10">
        <v>7</v>
      </c>
      <c r="B14" s="11">
        <f>'[1]DETALLADO DE CKS'!D12</f>
        <v>44509</v>
      </c>
      <c r="C14" s="12">
        <f>'[1]DETALLADO DE CKS'!C12</f>
        <v>14013788</v>
      </c>
      <c r="D14" s="13" t="str">
        <f>'[1]DETALLADO DE CKS'!B12</f>
        <v>AGUA CRISTAL, S.A.</v>
      </c>
      <c r="E14" s="14">
        <v>0</v>
      </c>
      <c r="F14" s="15">
        <f>'[1]DETALLADO DE CKS'!J12</f>
        <v>102356.8</v>
      </c>
      <c r="G14" s="16">
        <f t="shared" si="0"/>
        <v>1059025.5000000002</v>
      </c>
    </row>
    <row r="15" spans="1:13" ht="34.5" customHeight="1" x14ac:dyDescent="0.25">
      <c r="A15" s="17">
        <v>8</v>
      </c>
      <c r="B15" s="11">
        <f>'[1]DETALLADO DE CKS'!D13</f>
        <v>44510</v>
      </c>
      <c r="C15" s="12">
        <f>'[1]DETALLADO DE CKS'!C13</f>
        <v>14023669</v>
      </c>
      <c r="D15" s="13" t="str">
        <f>'[1]DETALLADO DE CKS'!B13</f>
        <v xml:space="preserve">COLECTOR DE IMPUESTOS INTERNOS </v>
      </c>
      <c r="E15" s="14">
        <v>0</v>
      </c>
      <c r="F15" s="15">
        <f>'[1]DETALLADO DE CKS'!J13</f>
        <v>396933.43</v>
      </c>
      <c r="G15" s="16">
        <f t="shared" si="0"/>
        <v>662092.0700000003</v>
      </c>
    </row>
    <row r="16" spans="1:13" ht="36" customHeight="1" x14ac:dyDescent="0.25">
      <c r="A16" s="10">
        <v>9</v>
      </c>
      <c r="B16" s="11">
        <f>'[1]DETALLADO DE CKS'!D14</f>
        <v>44510</v>
      </c>
      <c r="C16" s="12">
        <f>'[1]DETALLADO DE CKS'!C14</f>
        <v>14029781</v>
      </c>
      <c r="D16" s="13" t="str">
        <f>'[1]DETALLADO DE CKS'!B14</f>
        <v>DISTRIBUIDORES INTERNACIONALES DE PETROLEO, S.A</v>
      </c>
      <c r="E16" s="14">
        <v>0</v>
      </c>
      <c r="F16" s="15">
        <f>'[1]DETALLADO DE CKS'!J14</f>
        <v>80750</v>
      </c>
      <c r="G16" s="16">
        <f t="shared" si="0"/>
        <v>581342.0700000003</v>
      </c>
    </row>
    <row r="17" spans="1:7" ht="32.25" customHeight="1" x14ac:dyDescent="0.25">
      <c r="A17" s="10">
        <v>10</v>
      </c>
      <c r="B17" s="11">
        <f>'[1]DETALLADO DE CKS'!D15</f>
        <v>44511</v>
      </c>
      <c r="C17" s="12">
        <f>'[1]DETALLADO DE CKS'!C15</f>
        <v>14044436</v>
      </c>
      <c r="D17" s="13" t="str">
        <f>'[1]DETALLADO DE CKS'!B15</f>
        <v>FARMACO INTERNACIONAL, SRL</v>
      </c>
      <c r="E17" s="19">
        <v>0</v>
      </c>
      <c r="F17" s="15">
        <f>'[1]DETALLADO DE CKS'!J15</f>
        <v>70366.5</v>
      </c>
      <c r="G17" s="16">
        <f t="shared" si="0"/>
        <v>510975.5700000003</v>
      </c>
    </row>
    <row r="18" spans="1:7" ht="31.5" customHeight="1" x14ac:dyDescent="0.25">
      <c r="A18" s="17">
        <v>11</v>
      </c>
      <c r="B18" s="11">
        <f>'[1]DETALLADO DE CKS'!D16</f>
        <v>44511</v>
      </c>
      <c r="C18" s="12">
        <f>'[1]DETALLADO DE CKS'!C16</f>
        <v>14044535</v>
      </c>
      <c r="D18" s="13" t="str">
        <f>'[1]DETALLADO DE CKS'!B16</f>
        <v>BIXMORE GLOBAL BUSINESS, SRL</v>
      </c>
      <c r="E18" s="19">
        <v>0</v>
      </c>
      <c r="F18" s="15">
        <f>'[1]DETALLADO DE CKS'!J16</f>
        <v>144138.75</v>
      </c>
      <c r="G18" s="16">
        <f t="shared" si="0"/>
        <v>366836.8200000003</v>
      </c>
    </row>
    <row r="19" spans="1:7" ht="33" customHeight="1" x14ac:dyDescent="0.25">
      <c r="A19" s="10">
        <v>12</v>
      </c>
      <c r="B19" s="11">
        <f>'[1]DETALLADO DE CKS'!D17</f>
        <v>44511</v>
      </c>
      <c r="C19" s="12">
        <f>'[1]DETALLADO DE CKS'!C17</f>
        <v>14044501</v>
      </c>
      <c r="D19" s="13" t="str">
        <f>'[1]DETALLADO DE CKS'!B17</f>
        <v>AUTO REPUESTO PADILLA, SRL</v>
      </c>
      <c r="E19" s="20">
        <v>0</v>
      </c>
      <c r="F19" s="15">
        <f>'[1]DETALLADO DE CKS'!J17</f>
        <v>170065</v>
      </c>
      <c r="G19" s="16">
        <f>G18+E19-F19</f>
        <v>196771.8200000003</v>
      </c>
    </row>
    <row r="20" spans="1:7" ht="33" customHeight="1" x14ac:dyDescent="0.25">
      <c r="A20" s="10">
        <v>13</v>
      </c>
      <c r="B20" s="11">
        <v>44512</v>
      </c>
      <c r="C20" s="12">
        <v>4524000000008</v>
      </c>
      <c r="D20" s="13" t="s">
        <v>14</v>
      </c>
      <c r="E20" s="20">
        <v>1200000</v>
      </c>
      <c r="F20" s="15">
        <v>0</v>
      </c>
      <c r="G20" s="16">
        <f t="shared" ref="G20:G38" si="1">G19+E20-F20</f>
        <v>1396771.8200000003</v>
      </c>
    </row>
    <row r="21" spans="1:7" ht="33" customHeight="1" x14ac:dyDescent="0.25">
      <c r="A21" s="10">
        <v>14</v>
      </c>
      <c r="B21" s="11">
        <f>'[1]DETALLADO DE CKS'!D18</f>
        <v>44512</v>
      </c>
      <c r="C21" s="12">
        <f>'[1]DETALLADO DE CKS'!C18</f>
        <v>14053508</v>
      </c>
      <c r="D21" s="13" t="str">
        <f>'[1]DETALLADO DE CKS'!B18</f>
        <v>WAGNER EMILIO VIOLA</v>
      </c>
      <c r="E21" s="20">
        <v>0</v>
      </c>
      <c r="F21" s="15">
        <f>'[1]DETALLADO DE CKS'!J18</f>
        <v>468385</v>
      </c>
      <c r="G21" s="16">
        <f t="shared" si="1"/>
        <v>928386.8200000003</v>
      </c>
    </row>
    <row r="22" spans="1:7" ht="33" customHeight="1" x14ac:dyDescent="0.25">
      <c r="A22" s="10">
        <v>15</v>
      </c>
      <c r="B22" s="11">
        <f>'[1]DETALLADO DE CKS'!D19</f>
        <v>44512</v>
      </c>
      <c r="C22" s="12">
        <f>'[1]DETALLADO DE CKS'!C19</f>
        <v>14053544</v>
      </c>
      <c r="D22" s="13" t="str">
        <f>'[1]DETALLADO DE CKS'!B19</f>
        <v>GRUPO FARMACEUTICO CAR-M, SRL (GRUFACARM)</v>
      </c>
      <c r="E22" s="20">
        <v>0</v>
      </c>
      <c r="F22" s="15">
        <f>'[1]DETALLADO DE CKS'!J19</f>
        <v>740430</v>
      </c>
      <c r="G22" s="16">
        <f t="shared" si="1"/>
        <v>187956.8200000003</v>
      </c>
    </row>
    <row r="23" spans="1:7" ht="33" customHeight="1" x14ac:dyDescent="0.25">
      <c r="A23" s="10">
        <v>16</v>
      </c>
      <c r="B23" s="11">
        <f>'[1]DETALLADO DE CKS'!D20</f>
        <v>44512</v>
      </c>
      <c r="C23" s="12">
        <f>'[1]DETALLADO DE CKS'!C20</f>
        <v>14059300</v>
      </c>
      <c r="D23" s="13" t="str">
        <f>'[1]DETALLADO DE CKS'!B20</f>
        <v>TRANSVER, SRL</v>
      </c>
      <c r="E23" s="20">
        <v>0</v>
      </c>
      <c r="F23" s="15">
        <f>'[1]DETALLADO DE CKS'!J20</f>
        <v>18941.900000000001</v>
      </c>
      <c r="G23" s="16">
        <f t="shared" si="1"/>
        <v>169014.9200000003</v>
      </c>
    </row>
    <row r="24" spans="1:7" ht="33.75" customHeight="1" x14ac:dyDescent="0.25">
      <c r="A24" s="10">
        <v>17</v>
      </c>
      <c r="B24" s="11">
        <f>'[1]DETALLADO DE CKS'!D21</f>
        <v>44512</v>
      </c>
      <c r="C24" s="12">
        <f>'[1]DETALLADO DE CKS'!C21</f>
        <v>14059397</v>
      </c>
      <c r="D24" s="13" t="str">
        <f>'[1]DETALLADO DE CKS'!B21</f>
        <v>SERVICIOS E INSTALACIONES TECNICAS, SRL</v>
      </c>
      <c r="E24" s="20">
        <v>0</v>
      </c>
      <c r="F24" s="15">
        <f>'[1]DETALLADO DE CKS'!J21</f>
        <v>85946.37999999999</v>
      </c>
      <c r="G24" s="16">
        <f t="shared" si="1"/>
        <v>83068.540000000314</v>
      </c>
    </row>
    <row r="25" spans="1:7" ht="33.75" customHeight="1" x14ac:dyDescent="0.25">
      <c r="A25" s="10">
        <v>18</v>
      </c>
      <c r="B25" s="11">
        <f>'[1]DETALLADO DE CKS'!D22</f>
        <v>44519</v>
      </c>
      <c r="C25" s="12">
        <f>'[1]DETALLADO DE CKS'!C22</f>
        <v>14159527</v>
      </c>
      <c r="D25" s="13" t="str">
        <f>'[1]DETALLADO DE CKS'!B22</f>
        <v xml:space="preserve">COLECTOR DE IMPUESTOS INTERNOS </v>
      </c>
      <c r="E25" s="20">
        <v>0</v>
      </c>
      <c r="F25" s="15">
        <f>'[1]DETALLADO DE CKS'!J22</f>
        <v>4180.1400000000003</v>
      </c>
      <c r="G25" s="16">
        <f t="shared" si="1"/>
        <v>78888.400000000314</v>
      </c>
    </row>
    <row r="26" spans="1:7" ht="29.25" customHeight="1" x14ac:dyDescent="0.25">
      <c r="A26" s="10"/>
      <c r="B26" s="11">
        <v>44522</v>
      </c>
      <c r="C26" s="12">
        <v>4524000000002</v>
      </c>
      <c r="D26" s="13" t="s">
        <v>14</v>
      </c>
      <c r="E26" s="20">
        <v>4500000</v>
      </c>
      <c r="F26" s="15">
        <v>0</v>
      </c>
      <c r="G26" s="16">
        <f t="shared" si="1"/>
        <v>4578888.4000000004</v>
      </c>
    </row>
    <row r="27" spans="1:7" ht="32.25" customHeight="1" x14ac:dyDescent="0.25">
      <c r="A27" s="10">
        <v>19</v>
      </c>
      <c r="B27" s="11">
        <f>'[1]DETALLADO DE CKS'!D23</f>
        <v>44523</v>
      </c>
      <c r="C27" s="12">
        <f>'[1]DETALLADO DE CKS'!C23</f>
        <v>14201145</v>
      </c>
      <c r="D27" s="13" t="str">
        <f>'[1]DETALLADO DE CKS'!B23</f>
        <v>AFINANCER, SRL</v>
      </c>
      <c r="E27" s="20">
        <v>0</v>
      </c>
      <c r="F27" s="15">
        <f>'[1]DETALLADO DE CKS'!J23</f>
        <v>174850</v>
      </c>
      <c r="G27" s="16">
        <f t="shared" si="1"/>
        <v>4404038.4000000004</v>
      </c>
    </row>
    <row r="28" spans="1:7" ht="35.25" customHeight="1" x14ac:dyDescent="0.25">
      <c r="A28" s="10">
        <v>20</v>
      </c>
      <c r="B28" s="11">
        <f>'[1]DETALLADO DE CKS'!D24</f>
        <v>44523</v>
      </c>
      <c r="C28" s="12">
        <f>'[1]DETALLADO DE CKS'!C24</f>
        <v>14200855</v>
      </c>
      <c r="D28" s="13" t="str">
        <f>'[1]DETALLADO DE CKS'!B24</f>
        <v>CORPORACION AVICOLA DEL CARIBE, LTD</v>
      </c>
      <c r="E28" s="20">
        <v>0</v>
      </c>
      <c r="F28" s="15">
        <f>'[1]DETALLADO DE CKS'!J24</f>
        <v>64119</v>
      </c>
      <c r="G28" s="16">
        <f t="shared" si="1"/>
        <v>4339919.4000000004</v>
      </c>
    </row>
    <row r="29" spans="1:7" ht="30.75" customHeight="1" x14ac:dyDescent="0.25">
      <c r="A29" s="10">
        <v>21</v>
      </c>
      <c r="B29" s="11">
        <f>'[1]DETALLADO DE CKS'!D25</f>
        <v>44523</v>
      </c>
      <c r="C29" s="12">
        <f>'[1]DETALLADO DE CKS'!C25</f>
        <v>14201058</v>
      </c>
      <c r="D29" s="13" t="str">
        <f>'[1]DETALLADO DE CKS'!B25</f>
        <v>MILAGRO HIRALDO MARTINEZ</v>
      </c>
      <c r="E29" s="20">
        <v>0</v>
      </c>
      <c r="F29" s="15">
        <f>'[1]DETALLADO DE CKS'!J25</f>
        <v>499225</v>
      </c>
      <c r="G29" s="16">
        <f t="shared" si="1"/>
        <v>3840694.4000000004</v>
      </c>
    </row>
    <row r="30" spans="1:7" ht="35.25" customHeight="1" x14ac:dyDescent="0.25">
      <c r="A30" s="10">
        <v>22</v>
      </c>
      <c r="B30" s="11">
        <f>'[1]DETALLADO DE CKS'!D26</f>
        <v>44523</v>
      </c>
      <c r="C30" s="12">
        <f>'[1]DETALLADO DE CKS'!C26</f>
        <v>14200931</v>
      </c>
      <c r="D30" s="13" t="str">
        <f>'[1]DETALLADO DE CKS'!B26</f>
        <v>GSH SUPLIDORES HOSPITALARIOS, SRL</v>
      </c>
      <c r="E30" s="20">
        <v>0</v>
      </c>
      <c r="F30" s="15">
        <f>'[1]DETALLADO DE CKS'!J26</f>
        <v>776864.36</v>
      </c>
      <c r="G30" s="16">
        <f t="shared" si="1"/>
        <v>3063830.0400000005</v>
      </c>
    </row>
    <row r="31" spans="1:7" ht="34.5" customHeight="1" x14ac:dyDescent="0.25">
      <c r="A31" s="10">
        <v>23</v>
      </c>
      <c r="B31" s="11">
        <f>'[1]DETALLADO DE CKS'!D27</f>
        <v>44525</v>
      </c>
      <c r="C31" s="12">
        <f>'[1]DETALLADO DE CKS'!C27</f>
        <v>14232603</v>
      </c>
      <c r="D31" s="13" t="str">
        <f>'[1]DETALLADO DE CKS'!B27</f>
        <v>NOMINA DE EMPLEADOS CONTRATADOS</v>
      </c>
      <c r="E31" s="20">
        <v>0</v>
      </c>
      <c r="F31" s="15">
        <f>'[1]DETALLADO DE CKS'!J27</f>
        <v>1942050.05</v>
      </c>
      <c r="G31" s="16">
        <f t="shared" si="1"/>
        <v>1121779.9900000005</v>
      </c>
    </row>
    <row r="32" spans="1:7" ht="32.25" customHeight="1" x14ac:dyDescent="0.25">
      <c r="A32" s="10">
        <v>24</v>
      </c>
      <c r="B32" s="11">
        <f>'[1]DETALLADO DE CKS'!D28</f>
        <v>44529</v>
      </c>
      <c r="C32" s="12">
        <f>'[1]DETALLADO DE CKS'!C28</f>
        <v>14269871</v>
      </c>
      <c r="D32" s="13" t="str">
        <f>'[1]DETALLADO DE CKS'!B28</f>
        <v xml:space="preserve">NOMINA DE COMPENSACION MILITARES </v>
      </c>
      <c r="E32" s="20">
        <v>0</v>
      </c>
      <c r="F32" s="15">
        <f>'[1]DETALLADO DE CKS'!J28</f>
        <v>117000</v>
      </c>
      <c r="G32" s="16">
        <f t="shared" si="1"/>
        <v>1004779.9900000005</v>
      </c>
    </row>
    <row r="33" spans="1:13" ht="27" customHeight="1" x14ac:dyDescent="0.25">
      <c r="A33" s="10">
        <v>25</v>
      </c>
      <c r="B33" s="11">
        <f>'[1]DETALLADO DE CKS'!D29</f>
        <v>44529</v>
      </c>
      <c r="C33" s="12">
        <f>'[1]DETALLADO DE CKS'!C29</f>
        <v>14271436</v>
      </c>
      <c r="D33" s="13" t="str">
        <f>'[1]DETALLADO DE CKS'!B29</f>
        <v>EPX DOMINICANA, SRL</v>
      </c>
      <c r="E33" s="19">
        <v>0</v>
      </c>
      <c r="F33" s="15">
        <f>'[1]DETALLADO DE CKS'!J29</f>
        <v>472340</v>
      </c>
      <c r="G33" s="16">
        <f t="shared" si="1"/>
        <v>532439.99000000046</v>
      </c>
    </row>
    <row r="34" spans="1:13" s="21" customFormat="1" ht="34.5" customHeight="1" x14ac:dyDescent="0.25">
      <c r="A34" s="10">
        <v>26</v>
      </c>
      <c r="B34" s="11">
        <f>'[1]DETALLADO DE CKS'!D30</f>
        <v>44529</v>
      </c>
      <c r="C34" s="12">
        <f>'[1]DETALLADO DE CKS'!C30</f>
        <v>14270697</v>
      </c>
      <c r="D34" s="13" t="str">
        <f>'[1]DETALLADO DE CKS'!B30</f>
        <v>ALIANZA INNOVADORA DE SERVICIOS AMBIENTALES, SRL</v>
      </c>
      <c r="E34" s="19">
        <v>0</v>
      </c>
      <c r="F34" s="15">
        <f>'[1]DETALLADO DE CKS'!J30</f>
        <v>102600</v>
      </c>
      <c r="G34" s="16">
        <f t="shared" si="1"/>
        <v>429839.99000000046</v>
      </c>
    </row>
    <row r="35" spans="1:13" s="2" customFormat="1" ht="34.5" customHeight="1" x14ac:dyDescent="0.25">
      <c r="A35" s="17">
        <v>27</v>
      </c>
      <c r="B35" s="22">
        <v>44530</v>
      </c>
      <c r="C35" s="23">
        <v>4524000070225</v>
      </c>
      <c r="D35" s="24" t="s">
        <v>15</v>
      </c>
      <c r="E35" s="19">
        <v>0</v>
      </c>
      <c r="F35" s="25">
        <v>14252.09</v>
      </c>
      <c r="G35" s="16">
        <f t="shared" si="1"/>
        <v>415587.90000000043</v>
      </c>
    </row>
    <row r="36" spans="1:13" s="2" customFormat="1" ht="34.5" customHeight="1" x14ac:dyDescent="0.25">
      <c r="A36" s="17">
        <v>28</v>
      </c>
      <c r="B36" s="22">
        <v>44530</v>
      </c>
      <c r="C36" s="26" t="s">
        <v>16</v>
      </c>
      <c r="D36" s="24" t="s">
        <v>17</v>
      </c>
      <c r="E36" s="19">
        <v>0</v>
      </c>
      <c r="F36" s="25">
        <v>320</v>
      </c>
      <c r="G36" s="16">
        <f t="shared" si="1"/>
        <v>415267.90000000043</v>
      </c>
    </row>
    <row r="37" spans="1:13" s="2" customFormat="1" ht="34.5" customHeight="1" x14ac:dyDescent="0.25">
      <c r="A37" s="17">
        <v>29</v>
      </c>
      <c r="B37" s="22">
        <v>44530</v>
      </c>
      <c r="C37" s="23">
        <v>9990002</v>
      </c>
      <c r="D37" s="24" t="s">
        <v>18</v>
      </c>
      <c r="E37" s="19">
        <v>0</v>
      </c>
      <c r="F37" s="25">
        <v>175</v>
      </c>
      <c r="G37" s="16">
        <f t="shared" si="1"/>
        <v>415092.90000000043</v>
      </c>
    </row>
    <row r="38" spans="1:13" s="2" customFormat="1" ht="34.5" customHeight="1" x14ac:dyDescent="0.25">
      <c r="A38" s="17">
        <v>30</v>
      </c>
      <c r="B38" s="22">
        <v>44530</v>
      </c>
      <c r="C38" s="23">
        <v>24711569325</v>
      </c>
      <c r="D38" s="24" t="s">
        <v>19</v>
      </c>
      <c r="E38" s="19">
        <v>0.6</v>
      </c>
      <c r="F38" s="25">
        <v>0</v>
      </c>
      <c r="G38" s="16">
        <f t="shared" si="1"/>
        <v>415093.50000000041</v>
      </c>
    </row>
    <row r="39" spans="1:13" ht="34.5" customHeight="1" x14ac:dyDescent="0.25">
      <c r="A39" s="48"/>
      <c r="B39" s="27"/>
      <c r="C39" s="28"/>
      <c r="D39" s="29" t="s">
        <v>20</v>
      </c>
      <c r="E39" s="30">
        <f>SUM(E8:E38)</f>
        <v>7450000.5999999996</v>
      </c>
      <c r="F39" s="30">
        <f>SUM(F8:F38)</f>
        <v>8333214.6899999995</v>
      </c>
      <c r="G39" s="30">
        <f>G38</f>
        <v>415093.50000000041</v>
      </c>
      <c r="H39" s="2"/>
      <c r="I39" s="2"/>
      <c r="J39" s="2"/>
      <c r="K39" s="2"/>
      <c r="L39" s="2"/>
      <c r="M39" s="2"/>
    </row>
    <row r="40" spans="1:13" ht="34.5" customHeight="1" x14ac:dyDescent="0.25">
      <c r="A40" s="48"/>
      <c r="B40" s="27"/>
      <c r="C40" s="28"/>
      <c r="D40" s="29"/>
      <c r="E40" s="30"/>
      <c r="F40" s="30"/>
      <c r="G40" s="30"/>
      <c r="H40" s="2"/>
      <c r="I40" s="2"/>
      <c r="J40" s="2"/>
      <c r="K40" s="2"/>
      <c r="L40" s="2"/>
      <c r="M40" s="2"/>
    </row>
    <row r="41" spans="1:13" ht="34.5" customHeight="1" x14ac:dyDescent="0.25">
      <c r="A41" s="48"/>
      <c r="B41" s="27"/>
      <c r="C41" s="28"/>
      <c r="D41" s="29"/>
      <c r="E41" s="30"/>
      <c r="F41" s="30"/>
      <c r="G41" s="30"/>
      <c r="H41" s="2"/>
      <c r="I41" s="2"/>
      <c r="J41" s="2"/>
      <c r="K41" s="2"/>
      <c r="L41" s="2"/>
      <c r="M41" s="2"/>
    </row>
    <row r="42" spans="1:13" ht="51" customHeight="1" x14ac:dyDescent="0.25">
      <c r="A42" s="48"/>
      <c r="B42" s="27"/>
      <c r="C42" s="28"/>
      <c r="D42" s="29"/>
      <c r="E42" s="30"/>
      <c r="F42" s="31"/>
      <c r="G42" s="32"/>
      <c r="H42" s="2"/>
      <c r="I42" s="2"/>
      <c r="J42" s="2"/>
      <c r="K42" s="2"/>
      <c r="L42" s="2"/>
      <c r="M42" s="2"/>
    </row>
    <row r="43" spans="1:13" ht="30" customHeight="1" x14ac:dyDescent="0.2">
      <c r="A43" s="42"/>
      <c r="B43" s="33"/>
      <c r="C43" s="33"/>
      <c r="D43" s="34"/>
      <c r="E43" s="49"/>
      <c r="F43" s="35"/>
      <c r="G43" s="35"/>
      <c r="H43" s="2"/>
      <c r="I43" s="2"/>
      <c r="J43" s="2"/>
      <c r="K43" s="2"/>
      <c r="L43" s="2"/>
      <c r="M43" s="2"/>
    </row>
    <row r="44" spans="1:13" ht="15.75" x14ac:dyDescent="0.25">
      <c r="A44" s="33"/>
      <c r="B44" s="58"/>
      <c r="C44" s="58"/>
      <c r="D44" s="50"/>
      <c r="E44" s="58"/>
      <c r="F44" s="58"/>
      <c r="G44" s="58"/>
    </row>
    <row r="45" spans="1:13" ht="15.75" x14ac:dyDescent="0.2">
      <c r="A45" s="33"/>
      <c r="B45" s="59"/>
      <c r="C45" s="59"/>
      <c r="D45" s="51"/>
      <c r="E45" s="59"/>
      <c r="F45" s="59"/>
      <c r="G45" s="59"/>
    </row>
    <row r="46" spans="1:13" ht="30" customHeight="1" x14ac:dyDescent="0.2">
      <c r="A46"/>
      <c r="B46" s="36"/>
      <c r="C46" s="36"/>
      <c r="D46" s="37"/>
      <c r="E46" s="38"/>
      <c r="F46" s="39"/>
      <c r="G46" s="36"/>
      <c r="H46" s="2"/>
      <c r="I46" s="2"/>
      <c r="J46" s="2"/>
      <c r="K46" s="2"/>
      <c r="L46" s="2"/>
      <c r="M46" s="2"/>
    </row>
    <row r="47" spans="1:13" ht="30" customHeight="1" x14ac:dyDescent="0.2">
      <c r="A47"/>
      <c r="B47" s="36"/>
      <c r="C47" s="36"/>
      <c r="D47" s="37"/>
      <c r="E47" s="38"/>
      <c r="F47" s="39"/>
      <c r="G47" s="36"/>
      <c r="H47" s="2"/>
      <c r="I47" s="2"/>
      <c r="J47" s="2"/>
      <c r="K47" s="2"/>
      <c r="L47" s="2"/>
      <c r="M47" s="2"/>
    </row>
    <row r="48" spans="1:13" ht="30" customHeight="1" x14ac:dyDescent="0.2">
      <c r="A48"/>
      <c r="B48" s="36"/>
      <c r="C48" s="36"/>
      <c r="D48" s="37"/>
      <c r="E48" s="38"/>
      <c r="F48" s="39"/>
      <c r="G48" s="36"/>
      <c r="H48" s="2"/>
      <c r="I48" s="2"/>
      <c r="J48" s="2"/>
      <c r="K48" s="2"/>
      <c r="L48" s="2"/>
      <c r="M48" s="2"/>
    </row>
    <row r="49" spans="1:13" ht="30" customHeight="1" x14ac:dyDescent="0.2">
      <c r="A49"/>
      <c r="B49" s="36"/>
      <c r="C49" s="36"/>
      <c r="D49" s="37"/>
      <c r="E49" s="38"/>
      <c r="F49" s="39"/>
      <c r="G49" s="36"/>
      <c r="H49" s="2"/>
      <c r="I49" s="2"/>
      <c r="J49" s="2"/>
      <c r="K49" s="2"/>
      <c r="L49" s="2"/>
      <c r="M49" s="2"/>
    </row>
    <row r="50" spans="1:13" ht="28.15" customHeight="1" x14ac:dyDescent="0.2">
      <c r="A50"/>
      <c r="B50" s="36"/>
      <c r="C50" s="36"/>
      <c r="D50" s="37"/>
      <c r="E50" s="38"/>
      <c r="F50" s="39"/>
      <c r="G50" s="36"/>
      <c r="H50" s="2"/>
      <c r="I50" s="2"/>
      <c r="J50" s="2"/>
      <c r="K50" s="2"/>
      <c r="L50" s="2"/>
      <c r="M50" s="2"/>
    </row>
    <row r="51" spans="1:13" ht="28.15" customHeight="1" x14ac:dyDescent="0.2">
      <c r="A51"/>
      <c r="B51" s="36"/>
      <c r="C51" s="36"/>
      <c r="D51" s="37"/>
      <c r="E51" s="38"/>
      <c r="F51" s="39"/>
      <c r="G51" s="36"/>
      <c r="H51" s="2"/>
      <c r="I51" s="2"/>
      <c r="J51" s="2"/>
      <c r="K51" s="2"/>
      <c r="L51" s="2"/>
      <c r="M51" s="2"/>
    </row>
    <row r="52" spans="1:13" ht="15" x14ac:dyDescent="0.2">
      <c r="A52"/>
      <c r="B52" s="36"/>
      <c r="C52" s="36"/>
      <c r="D52" s="37"/>
      <c r="E52" s="38"/>
      <c r="F52" s="39"/>
      <c r="G52" s="36"/>
      <c r="H52" s="2"/>
      <c r="I52" s="2"/>
      <c r="J52" s="2"/>
      <c r="K52" s="2"/>
      <c r="L52" s="2"/>
      <c r="M52" s="2"/>
    </row>
    <row r="53" spans="1:13" ht="15" x14ac:dyDescent="0.2">
      <c r="A53"/>
      <c r="B53" s="36"/>
      <c r="C53" s="36"/>
      <c r="D53" s="37"/>
      <c r="E53" s="38"/>
      <c r="F53" s="39"/>
      <c r="G53" s="36"/>
    </row>
  </sheetData>
  <mergeCells count="11">
    <mergeCell ref="B6:F6"/>
    <mergeCell ref="B44:C44"/>
    <mergeCell ref="E44:G44"/>
    <mergeCell ref="B45:C45"/>
    <mergeCell ref="E45:G45"/>
    <mergeCell ref="A5:D5"/>
    <mergeCell ref="E5:G5"/>
    <mergeCell ref="B1:G1"/>
    <mergeCell ref="B2:G2"/>
    <mergeCell ref="D4:F4"/>
    <mergeCell ref="B3:G3"/>
  </mergeCells>
  <printOptions horizontalCentered="1"/>
  <pageMargins left="0.47244094488188981" right="0.23622047244094491" top="0.57999999999999996" bottom="0.81" header="0.19685039370078741" footer="0.19685039370078741"/>
  <pageSetup scale="80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adonis.jimenez</dc:creator>
  <cp:lastModifiedBy>ORTOPEDIA EM DARIO C</cp:lastModifiedBy>
  <cp:lastPrinted>2021-12-03T12:30:27Z</cp:lastPrinted>
  <dcterms:created xsi:type="dcterms:W3CDTF">2021-12-02T16:30:13Z</dcterms:created>
  <dcterms:modified xsi:type="dcterms:W3CDTF">2022-01-12T15:20:49Z</dcterms:modified>
</cp:coreProperties>
</file>