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1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BANCO'!$A$1:$G$38</definedName>
    <definedName name="_xlnm.Print_Titles" localSheetId="0">'LIBRO BANCO'!$1:$13</definedName>
  </definedNames>
  <calcPr calcId="152511"/>
</workbook>
</file>

<file path=xl/calcChain.xml><?xml version="1.0" encoding="utf-8"?>
<calcChain xmlns="http://schemas.openxmlformats.org/spreadsheetml/2006/main">
  <c r="E13" i="1" l="1"/>
  <c r="F31" i="1" l="1"/>
  <c r="D31" i="1"/>
  <c r="C31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G12" i="1"/>
  <c r="G13" i="1" l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F32" i="1"/>
</calcChain>
</file>

<file path=xl/sharedStrings.xml><?xml version="1.0" encoding="utf-8"?>
<sst xmlns="http://schemas.openxmlformats.org/spreadsheetml/2006/main" count="20" uniqueCount="20">
  <si>
    <t>SERVICIO REGIONAL DE SALUD</t>
  </si>
  <si>
    <t>MAYOR SUBSIDIARIO DE CAJA</t>
  </si>
  <si>
    <t>LIBRO DE BANCO</t>
  </si>
  <si>
    <t>RELACION DE INGRESOS Y EGRESOS</t>
  </si>
  <si>
    <t xml:space="preserve">REGION: </t>
  </si>
  <si>
    <r>
      <t>ESTABLECIMIENTO:</t>
    </r>
    <r>
      <rPr>
        <sz val="12"/>
        <rFont val="Arial"/>
        <family val="2"/>
      </rPr>
      <t xml:space="preserve"> HOSPITAL DOCENTE UNIVERSITARIO DR. DARIO CONTRERAS</t>
    </r>
  </si>
  <si>
    <t xml:space="preserve">CUENTA BANCARIA NO. </t>
  </si>
  <si>
    <t>314-000047-4</t>
  </si>
  <si>
    <t>INGRESOS</t>
  </si>
  <si>
    <t>EGRESOS</t>
  </si>
  <si>
    <t>BALANCE</t>
  </si>
  <si>
    <t xml:space="preserve">NO. </t>
  </si>
  <si>
    <t>FECHA</t>
  </si>
  <si>
    <t xml:space="preserve">CK NO./TRANSF. </t>
  </si>
  <si>
    <t>INTERESADO</t>
  </si>
  <si>
    <t>TOTAL CKS./TRANSFS.</t>
  </si>
  <si>
    <t>,</t>
  </si>
  <si>
    <t>DICIEMBRE 2021</t>
  </si>
  <si>
    <t>ANTICIPO FINANCIERO No. 9</t>
  </si>
  <si>
    <t>BALANCE    ANTERIOR ----------------------------------------------------------------------------------------&gt;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</si>
</sst>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dd\-mm\-yy;@"/>
    <numFmt numFmtId="166" formatCode="_([$€-2]* #,##0.00_);_([$€-2]* \(#,##0.00\);_([$€-2]* &quot;-&quot;??_)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">
    <xf numFmtId="0" fontId="0" fillId="0" borderId="0"/>
    <xf numFmtId="0" fontId="2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6" borderId="0" applyNumberFormat="0" applyBorder="0" applyAlignment="0" applyProtection="0"/>
    <xf numFmtId="0" fontId="22" fillId="18" borderId="10" applyNumberFormat="0" applyAlignment="0" applyProtection="0"/>
    <xf numFmtId="0" fontId="23" fillId="19" borderId="11" applyNumberForma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3" borderId="0" applyNumberFormat="0" applyBorder="0" applyAlignment="0" applyProtection="0"/>
    <xf numFmtId="0" fontId="26" fillId="9" borderId="10" applyNumberFormat="0" applyAlignment="0" applyProtection="0"/>
    <xf numFmtId="166" fontId="2" fillId="0" borderId="0" applyFont="0" applyFill="0" applyBorder="0" applyAlignment="0" applyProtection="0"/>
    <xf numFmtId="0" fontId="27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24" borderId="0" applyNumberFormat="0" applyBorder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25" borderId="13" applyNumberFormat="0" applyFont="0" applyAlignment="0" applyProtection="0"/>
    <xf numFmtId="0" fontId="29" fillId="18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25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/>
    <xf numFmtId="0" fontId="8" fillId="0" borderId="0" xfId="0" applyFont="1" applyBorder="1"/>
    <xf numFmtId="0" fontId="12" fillId="0" borderId="0" xfId="0" applyFont="1"/>
    <xf numFmtId="0" fontId="0" fillId="2" borderId="0" xfId="0" applyFill="1" applyBorder="1"/>
    <xf numFmtId="0" fontId="13" fillId="0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4" fontId="0" fillId="0" borderId="0" xfId="0" applyNumberFormat="1"/>
    <xf numFmtId="0" fontId="0" fillId="0" borderId="5" xfId="0" applyBorder="1" applyAlignment="1">
      <alignment horizontal="center"/>
    </xf>
    <xf numFmtId="4" fontId="13" fillId="0" borderId="5" xfId="0" applyNumberFormat="1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/>
    </xf>
    <xf numFmtId="43" fontId="13" fillId="3" borderId="1" xfId="0" applyNumberFormat="1" applyFont="1" applyFill="1" applyBorder="1" applyAlignment="1">
      <alignment horizontal="center"/>
    </xf>
    <xf numFmtId="4" fontId="15" fillId="2" borderId="8" xfId="0" applyNumberFormat="1" applyFont="1" applyFill="1" applyBorder="1"/>
    <xf numFmtId="4" fontId="6" fillId="0" borderId="8" xfId="0" applyNumberFormat="1" applyFont="1" applyFill="1" applyBorder="1"/>
    <xf numFmtId="165" fontId="7" fillId="0" borderId="5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4" fontId="6" fillId="0" borderId="5" xfId="0" applyNumberFormat="1" applyFont="1" applyFill="1" applyBorder="1"/>
    <xf numFmtId="43" fontId="13" fillId="0" borderId="5" xfId="0" applyNumberFormat="1" applyFont="1" applyFill="1" applyBorder="1"/>
    <xf numFmtId="4" fontId="16" fillId="2" borderId="5" xfId="0" applyNumberFormat="1" applyFont="1" applyFill="1" applyBorder="1"/>
    <xf numFmtId="1" fontId="16" fillId="0" borderId="0" xfId="0" applyNumberFormat="1" applyFont="1" applyAlignment="1">
      <alignment horizontal="center"/>
    </xf>
    <xf numFmtId="0" fontId="7" fillId="0" borderId="0" xfId="0" applyFont="1"/>
    <xf numFmtId="43" fontId="7" fillId="0" borderId="0" xfId="0" applyNumberFormat="1" applyFont="1"/>
    <xf numFmtId="4" fontId="7" fillId="2" borderId="0" xfId="0" applyNumberFormat="1" applyFont="1" applyFill="1"/>
    <xf numFmtId="4" fontId="6" fillId="0" borderId="0" xfId="0" applyNumberFormat="1" applyFont="1" applyBorder="1" applyAlignment="1">
      <alignment horizontal="right"/>
    </xf>
    <xf numFmtId="0" fontId="7" fillId="2" borderId="0" xfId="0" applyFont="1" applyFill="1"/>
    <xf numFmtId="4" fontId="7" fillId="0" borderId="0" xfId="0" applyNumberFormat="1" applyFont="1"/>
    <xf numFmtId="0" fontId="0" fillId="2" borderId="0" xfId="0" applyFill="1"/>
    <xf numFmtId="4" fontId="0" fillId="2" borderId="0" xfId="0" applyNumberFormat="1" applyFill="1"/>
    <xf numFmtId="0" fontId="17" fillId="0" borderId="0" xfId="1" applyFont="1" applyBorder="1" applyAlignment="1"/>
    <xf numFmtId="0" fontId="18" fillId="0" borderId="0" xfId="1" applyFont="1" applyBorder="1" applyAlignment="1"/>
    <xf numFmtId="0" fontId="6" fillId="0" borderId="9" xfId="0" applyFont="1" applyBorder="1" applyAlignment="1"/>
    <xf numFmtId="0" fontId="17" fillId="0" borderId="0" xfId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7" fontId="4" fillId="2" borderId="0" xfId="0" quotePrefix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Border="1"/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164" fontId="14" fillId="2" borderId="0" xfId="0" applyNumberFormat="1" applyFont="1" applyFill="1" applyBorder="1" applyAlignment="1">
      <alignment horizontal="center"/>
    </xf>
    <xf numFmtId="4" fontId="6" fillId="2" borderId="4" xfId="0" applyNumberFormat="1" applyFont="1" applyFill="1" applyBorder="1"/>
    <xf numFmtId="17" fontId="9" fillId="2" borderId="0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4" fontId="0" fillId="0" borderId="0" xfId="0" applyNumberFormat="1" applyBorder="1"/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</cellXfs>
  <cellStyles count="57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2 2" xfId="36"/>
    <cellStyle name="Millares 2 2 2 2" xfId="37"/>
    <cellStyle name="Millares 2 2 3" xfId="38"/>
    <cellStyle name="Millares 2 3" xfId="39"/>
    <cellStyle name="Neutral 2" xfId="40"/>
    <cellStyle name="Normal" xfId="0" builtinId="0"/>
    <cellStyle name="Normal 2" xfId="41"/>
    <cellStyle name="Normal 2 2" xfId="1"/>
    <cellStyle name="Normal 2 3" xfId="42"/>
    <cellStyle name="Normal 2 4" xfId="43"/>
    <cellStyle name="Normal 3" xfId="44"/>
    <cellStyle name="Normal 3 2" xfId="45"/>
    <cellStyle name="Normal 3 3" xfId="46"/>
    <cellStyle name="Normal 4" xfId="47"/>
    <cellStyle name="Normal 4 2" xfId="48"/>
    <cellStyle name="Notas 2" xfId="49"/>
    <cellStyle name="Salida 2" xfId="50"/>
    <cellStyle name="Texto de advertencia 2" xfId="51"/>
    <cellStyle name="Texto explicativo 2" xfId="52"/>
    <cellStyle name="Título 2 2" xfId="53"/>
    <cellStyle name="Título 3 2" xfId="54"/>
    <cellStyle name="Título 4" xfId="55"/>
    <cellStyle name="Total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3959679</xdr:colOff>
      <xdr:row>33</xdr:row>
      <xdr:rowOff>40823</xdr:rowOff>
    </xdr:from>
    <xdr:to>
      <xdr:col>5</xdr:col>
      <xdr:colOff>1006928</xdr:colOff>
      <xdr:row>37</xdr:row>
      <xdr:rowOff>11580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5" y="7688037"/>
          <a:ext cx="2558142" cy="1494757"/>
        </a:xfrm>
        <a:prstGeom prst="rect">
          <a:avLst/>
        </a:prstGeom>
      </xdr:spPr>
    </xdr:pic>
    <xdr:clientData/>
  </xdr:twoCellAnchor>
  <xdr:twoCellAnchor editAs="oneCell">
    <xdr:from>
      <xdr:col>1</xdr:col>
      <xdr:colOff>422142</xdr:colOff>
      <xdr:row>32</xdr:row>
      <xdr:rowOff>163610</xdr:rowOff>
    </xdr:from>
    <xdr:to>
      <xdr:col>2</xdr:col>
      <xdr:colOff>1374319</xdr:colOff>
      <xdr:row>37</xdr:row>
      <xdr:rowOff>159686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535" y="7429824"/>
          <a:ext cx="2353713" cy="19010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NDO%20OPERATIVO%202021/RELACION%20DE%20CKS%20Y%20TRANSFERENCIA%20FONDO%20OPERATIVO%20NO.%20IX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"/>
      <sheetName val="30%"/>
      <sheetName val="IR17"/>
      <sheetName val="RELACION DE ORDEN DE COMPRA"/>
      <sheetName val="BALANCE"/>
      <sheetName val="LIBRO BANCO"/>
    </sheetNames>
    <sheetDataSet>
      <sheetData sheetId="0" refreshError="1">
        <row r="5">
          <cell r="D5">
            <v>14673128</v>
          </cell>
          <cell r="E5">
            <v>44552</v>
          </cell>
        </row>
        <row r="6">
          <cell r="D6">
            <v>14673201</v>
          </cell>
          <cell r="E6">
            <v>44552</v>
          </cell>
        </row>
        <row r="7">
          <cell r="D7">
            <v>14674194</v>
          </cell>
          <cell r="E7">
            <v>44552</v>
          </cell>
        </row>
        <row r="8">
          <cell r="D8">
            <v>14673359</v>
          </cell>
          <cell r="E8">
            <v>44552</v>
          </cell>
        </row>
        <row r="9">
          <cell r="D9">
            <v>14673451</v>
          </cell>
          <cell r="E9">
            <v>44552</v>
          </cell>
        </row>
        <row r="10">
          <cell r="D10">
            <v>14677434</v>
          </cell>
          <cell r="E10">
            <v>44552</v>
          </cell>
        </row>
        <row r="11">
          <cell r="D11">
            <v>14673647</v>
          </cell>
          <cell r="E11">
            <v>44552</v>
          </cell>
        </row>
        <row r="12">
          <cell r="D12">
            <v>14673844</v>
          </cell>
          <cell r="E12">
            <v>44552</v>
          </cell>
        </row>
        <row r="13">
          <cell r="D13">
            <v>14673932</v>
          </cell>
          <cell r="E13">
            <v>44552</v>
          </cell>
        </row>
        <row r="14">
          <cell r="D14">
            <v>14674556</v>
          </cell>
          <cell r="E14">
            <v>44552</v>
          </cell>
        </row>
        <row r="15">
          <cell r="D15">
            <v>14691536</v>
          </cell>
          <cell r="E15">
            <v>44553</v>
          </cell>
        </row>
        <row r="16">
          <cell r="D16">
            <v>14674043</v>
          </cell>
          <cell r="E16">
            <v>44552</v>
          </cell>
        </row>
        <row r="17">
          <cell r="D17">
            <v>14670056</v>
          </cell>
        </row>
        <row r="18">
          <cell r="D18">
            <v>14691637</v>
          </cell>
          <cell r="E18">
            <v>44553</v>
          </cell>
        </row>
        <row r="19">
          <cell r="D19">
            <v>14674425</v>
          </cell>
          <cell r="E19">
            <v>44552</v>
          </cell>
        </row>
        <row r="20">
          <cell r="D20">
            <v>14691716</v>
          </cell>
          <cell r="E20">
            <v>44553</v>
          </cell>
        </row>
        <row r="21">
          <cell r="D21">
            <v>14691811</v>
          </cell>
          <cell r="E21">
            <v>44553</v>
          </cell>
        </row>
        <row r="22">
          <cell r="D22" t="str">
            <v>CARGOS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 t="str">
            <v>ANTICIPO FINANCIERO NO. 9</v>
          </cell>
        </row>
        <row r="8">
          <cell r="B8" t="str">
            <v>WINDTELECOM, S.A.</v>
          </cell>
          <cell r="D8">
            <v>69135.62</v>
          </cell>
          <cell r="E8">
            <v>252.35</v>
          </cell>
          <cell r="F8">
            <v>8406472.5899999999</v>
          </cell>
        </row>
        <row r="9">
          <cell r="B9" t="str">
            <v>CORPORACION DEL ACUEDUCTO Y ALCANTARILLADO DE SANTO DOMINGO</v>
          </cell>
          <cell r="D9">
            <v>43236</v>
          </cell>
        </row>
        <row r="10">
          <cell r="B10" t="str">
            <v>HAUSPITAL, S.R.L</v>
          </cell>
          <cell r="D10">
            <v>475266</v>
          </cell>
        </row>
        <row r="11">
          <cell r="B11" t="str">
            <v>DASSA PHARMACEUTICAL, S.A.</v>
          </cell>
          <cell r="D11">
            <v>557090</v>
          </cell>
        </row>
        <row r="12">
          <cell r="B12" t="str">
            <v>VENTAS DIVERSAS FARMACEUTICAS, S.R.L</v>
          </cell>
          <cell r="D12">
            <v>909650</v>
          </cell>
        </row>
        <row r="13">
          <cell r="B13" t="str">
            <v>INVERSIONES SUERO GUZMAN,S.R.L</v>
          </cell>
          <cell r="D13">
            <v>508445</v>
          </cell>
        </row>
        <row r="14">
          <cell r="B14" t="str">
            <v>P S B INTERNACIONAL, S.R.L</v>
          </cell>
          <cell r="D14">
            <v>455620</v>
          </cell>
        </row>
        <row r="15">
          <cell r="B15" t="str">
            <v>LEROMED PHARMA, S.R.L</v>
          </cell>
          <cell r="D15">
            <v>782676.5</v>
          </cell>
        </row>
        <row r="16">
          <cell r="B16" t="str">
            <v>MEDELCO, S.R.L</v>
          </cell>
          <cell r="D16">
            <v>591375</v>
          </cell>
        </row>
        <row r="17">
          <cell r="B17" t="str">
            <v>BIO NUCLEAR, S.A.</v>
          </cell>
          <cell r="D17">
            <v>553289.46</v>
          </cell>
        </row>
        <row r="18">
          <cell r="B18" t="str">
            <v>AIR LIQUIDE DOMINICANA SAS</v>
          </cell>
          <cell r="D18">
            <v>677403.87</v>
          </cell>
        </row>
        <row r="19">
          <cell r="B19" t="str">
            <v>BIO-NOVA, S.R.L</v>
          </cell>
          <cell r="D19">
            <v>704873.87</v>
          </cell>
        </row>
        <row r="20">
          <cell r="B20" t="str">
            <v>COMPAÑÍA DOMINICANA DE TELEFONOS, S.A</v>
          </cell>
          <cell r="D20">
            <v>451646.27</v>
          </cell>
        </row>
        <row r="21">
          <cell r="B21" t="str">
            <v>OSIRIS CORCINO VELOS</v>
          </cell>
          <cell r="D21">
            <v>237243.5</v>
          </cell>
        </row>
        <row r="22">
          <cell r="B22" t="str">
            <v>TU AMIGO, S.R.L.</v>
          </cell>
          <cell r="D22">
            <v>658238</v>
          </cell>
        </row>
        <row r="23">
          <cell r="B23" t="str">
            <v>MINI FERRETERIA INVI-MOSA, S.R.L.</v>
          </cell>
          <cell r="D23">
            <v>356573</v>
          </cell>
        </row>
        <row r="24">
          <cell r="B24" t="str">
            <v>COLECTOR DE IMPUESTOS INTERNOS</v>
          </cell>
          <cell r="D24">
            <v>361958.17</v>
          </cell>
        </row>
        <row r="25">
          <cell r="B25" t="str">
            <v>BANRESERVAS</v>
          </cell>
          <cell r="D25">
            <v>12302.65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70" zoomScaleNormal="70" zoomScalePageLayoutView="85" workbookViewId="0">
      <selection activeCell="I13" sqref="I13"/>
    </sheetView>
  </sheetViews>
  <sheetFormatPr baseColWidth="10" defaultRowHeight="12.75" x14ac:dyDescent="0.2"/>
  <cols>
    <col min="1" max="1" width="5.42578125" style="1" customWidth="1"/>
    <col min="2" max="2" width="21" customWidth="1"/>
    <col min="3" max="3" width="25.85546875" customWidth="1"/>
    <col min="4" max="4" width="63.85546875" customWidth="1"/>
    <col min="5" max="5" width="18.7109375" customWidth="1"/>
    <col min="6" max="6" width="21.140625" style="32" customWidth="1"/>
    <col min="7" max="7" width="21.85546875" customWidth="1"/>
    <col min="8" max="8" width="14.28515625" customWidth="1"/>
    <col min="9" max="9" width="10.7109375" customWidth="1"/>
    <col min="10" max="10" width="11.7109375" bestFit="1" customWidth="1"/>
  </cols>
  <sheetData>
    <row r="1" spans="1:19" ht="28.35" customHeight="1" x14ac:dyDescent="0.4">
      <c r="A1" s="38"/>
      <c r="B1" s="39" t="s">
        <v>0</v>
      </c>
      <c r="C1" s="39"/>
      <c r="D1" s="39"/>
      <c r="E1" s="39"/>
      <c r="F1" s="39"/>
      <c r="G1" s="39"/>
      <c r="H1" s="2"/>
    </row>
    <row r="2" spans="1:19" ht="18" x14ac:dyDescent="0.25">
      <c r="A2" s="38"/>
      <c r="B2" s="40" t="s">
        <v>1</v>
      </c>
      <c r="C2" s="40"/>
      <c r="D2" s="40"/>
      <c r="E2" s="40"/>
      <c r="F2" s="40"/>
      <c r="G2" s="40"/>
      <c r="H2" s="3"/>
      <c r="I2" s="3"/>
      <c r="J2" s="3"/>
      <c r="K2" s="3"/>
      <c r="L2" s="3"/>
      <c r="M2" s="3"/>
      <c r="N2" s="3"/>
      <c r="O2" s="3"/>
      <c r="R2" s="4"/>
      <c r="S2" s="4"/>
    </row>
    <row r="3" spans="1:19" x14ac:dyDescent="0.2">
      <c r="A3" s="38"/>
      <c r="B3" s="41" t="s">
        <v>2</v>
      </c>
      <c r="C3" s="41"/>
      <c r="D3" s="41"/>
      <c r="E3" s="41"/>
      <c r="F3" s="41"/>
      <c r="G3" s="41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</row>
    <row r="4" spans="1:19" ht="18" x14ac:dyDescent="0.25">
      <c r="A4" s="40" t="s">
        <v>3</v>
      </c>
      <c r="B4" s="40"/>
      <c r="C4" s="40"/>
      <c r="D4" s="40"/>
      <c r="E4" s="40"/>
      <c r="F4" s="40"/>
      <c r="G4" s="40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" x14ac:dyDescent="0.25">
      <c r="A5" s="42"/>
      <c r="B5" s="43" t="s">
        <v>17</v>
      </c>
      <c r="C5" s="40"/>
      <c r="D5" s="40"/>
      <c r="E5" s="40"/>
      <c r="F5" s="40"/>
      <c r="G5" s="40"/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 x14ac:dyDescent="0.25">
      <c r="A6" s="38"/>
      <c r="B6" s="44" t="s">
        <v>4</v>
      </c>
      <c r="C6" s="45">
        <v>0</v>
      </c>
      <c r="D6" s="46" t="s">
        <v>5</v>
      </c>
      <c r="E6" s="47"/>
      <c r="F6" s="7"/>
      <c r="G6" s="7"/>
      <c r="H6" s="8"/>
      <c r="I6" s="4"/>
      <c r="J6" s="4"/>
      <c r="K6" s="4"/>
      <c r="L6" s="4"/>
      <c r="M6" s="4"/>
      <c r="N6" s="4"/>
      <c r="O6" s="4"/>
      <c r="P6" s="4"/>
    </row>
    <row r="7" spans="1:19" ht="18" x14ac:dyDescent="0.25">
      <c r="A7" s="38"/>
      <c r="B7" s="48" t="s">
        <v>18</v>
      </c>
      <c r="C7" s="48"/>
      <c r="D7" s="48"/>
      <c r="E7" s="48"/>
      <c r="F7" s="48"/>
      <c r="G7" s="48"/>
    </row>
    <row r="8" spans="1:19" ht="18" x14ac:dyDescent="0.25">
      <c r="A8" s="38"/>
      <c r="B8" s="58"/>
      <c r="C8" s="59"/>
      <c r="D8" s="59"/>
      <c r="E8" s="59"/>
      <c r="F8" s="59"/>
      <c r="G8" s="59"/>
    </row>
    <row r="9" spans="1:19" s="9" customFormat="1" ht="23.25" x14ac:dyDescent="0.35">
      <c r="A9" s="49" t="s">
        <v>6</v>
      </c>
      <c r="B9" s="49"/>
      <c r="C9" s="49"/>
      <c r="D9" s="49"/>
      <c r="E9" s="50" t="s">
        <v>7</v>
      </c>
      <c r="F9" s="51"/>
      <c r="G9" s="52"/>
    </row>
    <row r="10" spans="1:19" x14ac:dyDescent="0.2">
      <c r="A10" s="38"/>
      <c r="B10" s="53"/>
      <c r="C10" s="53"/>
      <c r="D10" s="10"/>
      <c r="E10" s="10"/>
      <c r="F10" s="10"/>
      <c r="G10" s="32"/>
      <c r="H10" s="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.75" x14ac:dyDescent="0.25">
      <c r="A11" s="38"/>
      <c r="B11" s="54"/>
      <c r="C11" s="55"/>
      <c r="D11" s="47"/>
      <c r="E11" s="12" t="s">
        <v>8</v>
      </c>
      <c r="F11" s="12" t="s">
        <v>9</v>
      </c>
      <c r="G11" s="12" t="s">
        <v>10</v>
      </c>
    </row>
    <row r="12" spans="1:19" ht="15.75" x14ac:dyDescent="0.25">
      <c r="A12" s="53"/>
      <c r="B12" s="56"/>
      <c r="C12" s="47"/>
      <c r="D12" s="61" t="s">
        <v>19</v>
      </c>
      <c r="E12" s="62"/>
      <c r="F12" s="62"/>
      <c r="G12" s="57">
        <f>[1]BALANCE!E8</f>
        <v>252.35</v>
      </c>
      <c r="L12" s="13"/>
    </row>
    <row r="13" spans="1:19" ht="29.45" customHeight="1" x14ac:dyDescent="0.25">
      <c r="A13" s="14" t="s">
        <v>11</v>
      </c>
      <c r="B13" s="11" t="s">
        <v>12</v>
      </c>
      <c r="C13" s="15" t="s">
        <v>13</v>
      </c>
      <c r="D13" s="16" t="s">
        <v>14</v>
      </c>
      <c r="E13" s="17">
        <f>[1]BALANCE!F8</f>
        <v>8406472.5899999999</v>
      </c>
      <c r="F13" s="18"/>
      <c r="G13" s="19">
        <f>G12+E13</f>
        <v>8406724.9399999995</v>
      </c>
    </row>
    <row r="14" spans="1:19" ht="15.75" x14ac:dyDescent="0.25">
      <c r="A14" s="14">
        <v>1</v>
      </c>
      <c r="B14" s="20">
        <f>+'[1]DETALLADO DE CKS'!E5</f>
        <v>44552</v>
      </c>
      <c r="C14" s="21">
        <f>+'[1]DETALLADO DE CKS'!D5</f>
        <v>14673128</v>
      </c>
      <c r="D14" s="22" t="str">
        <f>[1]BALANCE!B8</f>
        <v>WINDTELECOM, S.A.</v>
      </c>
      <c r="E14" s="23">
        <v>0</v>
      </c>
      <c r="F14" s="24">
        <f>+[1]BALANCE!D8</f>
        <v>69135.62</v>
      </c>
      <c r="G14" s="22">
        <f>G13-F14</f>
        <v>8337589.3199999994</v>
      </c>
    </row>
    <row r="15" spans="1:19" ht="15.75" x14ac:dyDescent="0.25">
      <c r="A15" s="14">
        <v>2</v>
      </c>
      <c r="B15" s="20">
        <f>+'[1]DETALLADO DE CKS'!E6</f>
        <v>44552</v>
      </c>
      <c r="C15" s="21">
        <f>+'[1]DETALLADO DE CKS'!D6</f>
        <v>14673201</v>
      </c>
      <c r="D15" s="22" t="str">
        <f>[1]BALANCE!B9</f>
        <v>CORPORACION DEL ACUEDUCTO Y ALCANTARILLADO DE SANTO DOMINGO</v>
      </c>
      <c r="E15" s="23">
        <v>0</v>
      </c>
      <c r="F15" s="24">
        <f>+[1]BALANCE!D9</f>
        <v>43236</v>
      </c>
      <c r="G15" s="22">
        <f t="shared" ref="G15:G31" si="0">G14-F15</f>
        <v>8294353.3199999994</v>
      </c>
    </row>
    <row r="16" spans="1:19" ht="15.75" x14ac:dyDescent="0.25">
      <c r="A16" s="14">
        <v>3</v>
      </c>
      <c r="B16" s="20">
        <f>+'[1]DETALLADO DE CKS'!E7</f>
        <v>44552</v>
      </c>
      <c r="C16" s="21">
        <f>+'[1]DETALLADO DE CKS'!D7</f>
        <v>14674194</v>
      </c>
      <c r="D16" s="22" t="str">
        <f>[1]BALANCE!B10</f>
        <v>HAUSPITAL, S.R.L</v>
      </c>
      <c r="E16" s="23">
        <v>0</v>
      </c>
      <c r="F16" s="24">
        <f>+[1]BALANCE!D10</f>
        <v>475266</v>
      </c>
      <c r="G16" s="22">
        <f t="shared" si="0"/>
        <v>7819087.3199999994</v>
      </c>
    </row>
    <row r="17" spans="1:19" ht="15.75" x14ac:dyDescent="0.25">
      <c r="A17" s="14">
        <v>4</v>
      </c>
      <c r="B17" s="20">
        <f>+'[1]DETALLADO DE CKS'!E8</f>
        <v>44552</v>
      </c>
      <c r="C17" s="21">
        <f>+'[1]DETALLADO DE CKS'!D8</f>
        <v>14673359</v>
      </c>
      <c r="D17" s="22" t="str">
        <f>[1]BALANCE!B11</f>
        <v>DASSA PHARMACEUTICAL, S.A.</v>
      </c>
      <c r="E17" s="23">
        <v>0</v>
      </c>
      <c r="F17" s="24">
        <f>+[1]BALANCE!D11</f>
        <v>557090</v>
      </c>
      <c r="G17" s="22">
        <f t="shared" si="0"/>
        <v>7261997.3199999994</v>
      </c>
    </row>
    <row r="18" spans="1:19" ht="15.75" x14ac:dyDescent="0.25">
      <c r="A18" s="14">
        <v>5</v>
      </c>
      <c r="B18" s="20">
        <f>+'[1]DETALLADO DE CKS'!E9</f>
        <v>44552</v>
      </c>
      <c r="C18" s="21">
        <f>+'[1]DETALLADO DE CKS'!D9</f>
        <v>14673451</v>
      </c>
      <c r="D18" s="22" t="str">
        <f>[1]BALANCE!B12</f>
        <v>VENTAS DIVERSAS FARMACEUTICAS, S.R.L</v>
      </c>
      <c r="E18" s="23">
        <v>0</v>
      </c>
      <c r="F18" s="24">
        <f>+[1]BALANCE!D12</f>
        <v>909650</v>
      </c>
      <c r="G18" s="22">
        <f t="shared" si="0"/>
        <v>6352347.3199999994</v>
      </c>
    </row>
    <row r="19" spans="1:19" ht="15.75" x14ac:dyDescent="0.25">
      <c r="A19" s="14">
        <v>6</v>
      </c>
      <c r="B19" s="20">
        <f>+'[1]DETALLADO DE CKS'!E10</f>
        <v>44552</v>
      </c>
      <c r="C19" s="21">
        <f>+'[1]DETALLADO DE CKS'!D10</f>
        <v>14677434</v>
      </c>
      <c r="D19" s="22" t="str">
        <f>[1]BALANCE!B13</f>
        <v>INVERSIONES SUERO GUZMAN,S.R.L</v>
      </c>
      <c r="E19" s="23">
        <v>0</v>
      </c>
      <c r="F19" s="24">
        <f>+[1]BALANCE!D13</f>
        <v>508445</v>
      </c>
      <c r="G19" s="22">
        <f t="shared" si="0"/>
        <v>5843902.3199999994</v>
      </c>
    </row>
    <row r="20" spans="1:19" ht="15.75" x14ac:dyDescent="0.25">
      <c r="A20" s="14">
        <v>7</v>
      </c>
      <c r="B20" s="20">
        <f>+'[1]DETALLADO DE CKS'!E11</f>
        <v>44552</v>
      </c>
      <c r="C20" s="21">
        <f>+'[1]DETALLADO DE CKS'!D11</f>
        <v>14673647</v>
      </c>
      <c r="D20" s="22" t="str">
        <f>[1]BALANCE!B14</f>
        <v>P S B INTERNACIONAL, S.R.L</v>
      </c>
      <c r="E20" s="23">
        <v>0</v>
      </c>
      <c r="F20" s="24">
        <f>+[1]BALANCE!D14</f>
        <v>455620</v>
      </c>
      <c r="G20" s="22">
        <f t="shared" si="0"/>
        <v>5388282.3199999994</v>
      </c>
    </row>
    <row r="21" spans="1:19" ht="15.75" x14ac:dyDescent="0.25">
      <c r="A21" s="14">
        <v>8</v>
      </c>
      <c r="B21" s="20">
        <f>+'[1]DETALLADO DE CKS'!E12</f>
        <v>44552</v>
      </c>
      <c r="C21" s="21">
        <f>+'[1]DETALLADO DE CKS'!D12</f>
        <v>14673844</v>
      </c>
      <c r="D21" s="22" t="str">
        <f>[1]BALANCE!B15</f>
        <v>LEROMED PHARMA, S.R.L</v>
      </c>
      <c r="E21" s="23">
        <v>0</v>
      </c>
      <c r="F21" s="24">
        <f>+[1]BALANCE!D15</f>
        <v>782676.5</v>
      </c>
      <c r="G21" s="22">
        <f t="shared" si="0"/>
        <v>4605605.8199999994</v>
      </c>
    </row>
    <row r="22" spans="1:19" ht="15.75" x14ac:dyDescent="0.25">
      <c r="A22" s="14">
        <v>9</v>
      </c>
      <c r="B22" s="20">
        <f>+'[1]DETALLADO DE CKS'!E13</f>
        <v>44552</v>
      </c>
      <c r="C22" s="21">
        <f>+'[1]DETALLADO DE CKS'!D13</f>
        <v>14673932</v>
      </c>
      <c r="D22" s="22" t="str">
        <f>[1]BALANCE!B16</f>
        <v>MEDELCO, S.R.L</v>
      </c>
      <c r="E22" s="23">
        <v>0</v>
      </c>
      <c r="F22" s="24">
        <f>+[1]BALANCE!D16</f>
        <v>591375</v>
      </c>
      <c r="G22" s="22">
        <f t="shared" si="0"/>
        <v>4014230.8199999994</v>
      </c>
    </row>
    <row r="23" spans="1:19" ht="15.75" x14ac:dyDescent="0.25">
      <c r="A23" s="14">
        <v>10</v>
      </c>
      <c r="B23" s="20">
        <f>+'[1]DETALLADO DE CKS'!E14</f>
        <v>44552</v>
      </c>
      <c r="C23" s="21">
        <f>+'[1]DETALLADO DE CKS'!D14</f>
        <v>14674556</v>
      </c>
      <c r="D23" s="22" t="str">
        <f>[1]BALANCE!B17</f>
        <v>BIO NUCLEAR, S.A.</v>
      </c>
      <c r="E23" s="23">
        <v>0</v>
      </c>
      <c r="F23" s="24">
        <f>+[1]BALANCE!D17</f>
        <v>553289.46</v>
      </c>
      <c r="G23" s="22">
        <f t="shared" si="0"/>
        <v>3460941.3599999994</v>
      </c>
    </row>
    <row r="24" spans="1:19" ht="15.75" x14ac:dyDescent="0.25">
      <c r="A24" s="14">
        <v>11</v>
      </c>
      <c r="B24" s="20">
        <f>+'[1]DETALLADO DE CKS'!E15</f>
        <v>44553</v>
      </c>
      <c r="C24" s="21">
        <f>+'[1]DETALLADO DE CKS'!D15</f>
        <v>14691536</v>
      </c>
      <c r="D24" s="22" t="str">
        <f>[1]BALANCE!B18</f>
        <v>AIR LIQUIDE DOMINICANA SAS</v>
      </c>
      <c r="E24" s="23">
        <v>0</v>
      </c>
      <c r="F24" s="24">
        <f>+[1]BALANCE!D18</f>
        <v>677403.87</v>
      </c>
      <c r="G24" s="22">
        <f t="shared" si="0"/>
        <v>2783537.4899999993</v>
      </c>
    </row>
    <row r="25" spans="1:19" ht="15.75" x14ac:dyDescent="0.25">
      <c r="A25" s="14">
        <v>12</v>
      </c>
      <c r="B25" s="20">
        <f>+'[1]DETALLADO DE CKS'!E16</f>
        <v>44552</v>
      </c>
      <c r="C25" s="21">
        <f>+'[1]DETALLADO DE CKS'!D16</f>
        <v>14674043</v>
      </c>
      <c r="D25" s="22" t="str">
        <f>[1]BALANCE!B19</f>
        <v>BIO-NOVA, S.R.L</v>
      </c>
      <c r="E25" s="23">
        <v>0</v>
      </c>
      <c r="F25" s="24">
        <f>+[1]BALANCE!D19</f>
        <v>704873.87</v>
      </c>
      <c r="G25" s="22">
        <f t="shared" si="0"/>
        <v>2078663.6199999992</v>
      </c>
    </row>
    <row r="26" spans="1:19" ht="15.75" x14ac:dyDescent="0.25">
      <c r="A26" s="14">
        <v>13</v>
      </c>
      <c r="B26" s="20">
        <v>0</v>
      </c>
      <c r="C26" s="21">
        <f>+'[1]DETALLADO DE CKS'!D17</f>
        <v>14670056</v>
      </c>
      <c r="D26" s="22" t="str">
        <f>[1]BALANCE!B20</f>
        <v>COMPAÑÍA DOMINICANA DE TELEFONOS, S.A</v>
      </c>
      <c r="E26" s="23">
        <v>0</v>
      </c>
      <c r="F26" s="24">
        <f>+[1]BALANCE!D20</f>
        <v>451646.27</v>
      </c>
      <c r="G26" s="22">
        <f t="shared" si="0"/>
        <v>1627017.3499999992</v>
      </c>
    </row>
    <row r="27" spans="1:19" ht="15.75" x14ac:dyDescent="0.25">
      <c r="A27" s="14">
        <v>14</v>
      </c>
      <c r="B27" s="20">
        <f>+'[1]DETALLADO DE CKS'!E18</f>
        <v>44553</v>
      </c>
      <c r="C27" s="21">
        <f>+'[1]DETALLADO DE CKS'!D18</f>
        <v>14691637</v>
      </c>
      <c r="D27" s="22" t="str">
        <f>[1]BALANCE!B21</f>
        <v>OSIRIS CORCINO VELOS</v>
      </c>
      <c r="E27" s="23">
        <v>0</v>
      </c>
      <c r="F27" s="24">
        <f>+[1]BALANCE!D21</f>
        <v>237243.5</v>
      </c>
      <c r="G27" s="22">
        <f t="shared" si="0"/>
        <v>1389773.8499999992</v>
      </c>
    </row>
    <row r="28" spans="1:19" ht="15.75" x14ac:dyDescent="0.25">
      <c r="A28" s="14">
        <v>15</v>
      </c>
      <c r="B28" s="20">
        <f>+'[1]DETALLADO DE CKS'!E19</f>
        <v>44552</v>
      </c>
      <c r="C28" s="21">
        <f>+'[1]DETALLADO DE CKS'!D19</f>
        <v>14674425</v>
      </c>
      <c r="D28" s="22" t="str">
        <f>[1]BALANCE!B22</f>
        <v>TU AMIGO, S.R.L.</v>
      </c>
      <c r="E28" s="23">
        <v>0</v>
      </c>
      <c r="F28" s="24">
        <f>+[1]BALANCE!D22</f>
        <v>658238</v>
      </c>
      <c r="G28" s="22">
        <f t="shared" si="0"/>
        <v>731535.84999999916</v>
      </c>
    </row>
    <row r="29" spans="1:19" ht="15.75" x14ac:dyDescent="0.25">
      <c r="A29" s="14">
        <v>16</v>
      </c>
      <c r="B29" s="20">
        <f>+'[1]DETALLADO DE CKS'!E20</f>
        <v>44553</v>
      </c>
      <c r="C29" s="21">
        <f>+'[1]DETALLADO DE CKS'!D20</f>
        <v>14691716</v>
      </c>
      <c r="D29" s="22" t="str">
        <f>[1]BALANCE!B23</f>
        <v>MINI FERRETERIA INVI-MOSA, S.R.L.</v>
      </c>
      <c r="E29" s="23">
        <v>0</v>
      </c>
      <c r="F29" s="24">
        <f>+[1]BALANCE!D23</f>
        <v>356573</v>
      </c>
      <c r="G29" s="22">
        <f t="shared" si="0"/>
        <v>374962.84999999916</v>
      </c>
    </row>
    <row r="30" spans="1:19" ht="15.75" x14ac:dyDescent="0.25">
      <c r="A30" s="14">
        <v>17</v>
      </c>
      <c r="B30" s="20">
        <f>+'[1]DETALLADO DE CKS'!E21</f>
        <v>44553</v>
      </c>
      <c r="C30" s="21">
        <f>+'[1]DETALLADO DE CKS'!D21</f>
        <v>14691811</v>
      </c>
      <c r="D30" s="22" t="str">
        <f>[1]BALANCE!B24</f>
        <v>COLECTOR DE IMPUESTOS INTERNOS</v>
      </c>
      <c r="E30" s="23">
        <v>0</v>
      </c>
      <c r="F30" s="24">
        <f>+[1]BALANCE!D24</f>
        <v>361958.17</v>
      </c>
      <c r="G30" s="22">
        <f t="shared" si="0"/>
        <v>13004.679999999178</v>
      </c>
    </row>
    <row r="31" spans="1:19" ht="15.75" x14ac:dyDescent="0.25">
      <c r="A31" s="14">
        <v>18</v>
      </c>
      <c r="B31" s="20">
        <v>44553</v>
      </c>
      <c r="C31" s="21" t="str">
        <f>+'[1]DETALLADO DE CKS'!D22</f>
        <v>CARGOS</v>
      </c>
      <c r="D31" s="22" t="str">
        <f>[1]BALANCE!B25</f>
        <v>BANRESERVAS</v>
      </c>
      <c r="E31" s="23">
        <v>0</v>
      </c>
      <c r="F31" s="24">
        <f>+[1]BALANCE!D25</f>
        <v>12302.65</v>
      </c>
      <c r="G31" s="22">
        <f t="shared" si="0"/>
        <v>702.02999999917847</v>
      </c>
    </row>
    <row r="32" spans="1:19" ht="30" customHeight="1" x14ac:dyDescent="0.25">
      <c r="A32" s="36" t="s">
        <v>15</v>
      </c>
      <c r="B32" s="36"/>
      <c r="C32" s="25"/>
      <c r="D32" s="26"/>
      <c r="E32" s="27"/>
      <c r="F32" s="28">
        <f>SUM(F14:F31)</f>
        <v>8406022.9100000001</v>
      </c>
      <c r="G32" s="29">
        <f>G31</f>
        <v>702.02999999917847</v>
      </c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30" customHeight="1" x14ac:dyDescent="0.2">
      <c r="B33" s="26"/>
      <c r="C33" s="26"/>
      <c r="D33" s="26" t="s">
        <v>16</v>
      </c>
      <c r="E33" s="26"/>
      <c r="F33" s="30"/>
      <c r="G33" s="31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30" customHeight="1" x14ac:dyDescent="0.2">
      <c r="A34"/>
      <c r="G34" s="13"/>
      <c r="J34" s="60"/>
      <c r="K34" s="4"/>
      <c r="L34" s="4"/>
      <c r="M34" s="4"/>
      <c r="N34" s="4"/>
      <c r="O34" s="4"/>
      <c r="P34" s="4"/>
      <c r="Q34" s="4"/>
      <c r="R34" s="4"/>
      <c r="S34" s="4"/>
    </row>
    <row r="35" spans="1:19" ht="30" customHeight="1" x14ac:dyDescent="0.2">
      <c r="A35"/>
      <c r="G35" s="13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30" customHeight="1" x14ac:dyDescent="0.2">
      <c r="A36"/>
      <c r="G36" s="13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30" customHeight="1" x14ac:dyDescent="0.2">
      <c r="A37"/>
      <c r="F37" s="33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 x14ac:dyDescent="0.25">
      <c r="A38"/>
      <c r="B38" s="37"/>
      <c r="C38" s="37"/>
      <c r="D38" s="34"/>
      <c r="E38" s="37"/>
      <c r="F38" s="37"/>
      <c r="G38" s="37"/>
      <c r="H38" s="35"/>
      <c r="I38" s="35"/>
      <c r="J38" s="35"/>
    </row>
  </sheetData>
  <mergeCells count="12">
    <mergeCell ref="D12:F12"/>
    <mergeCell ref="A9:D9"/>
    <mergeCell ref="E9:G9"/>
    <mergeCell ref="B5:G5"/>
    <mergeCell ref="B7:G7"/>
    <mergeCell ref="B1:G1"/>
    <mergeCell ref="B2:G2"/>
    <mergeCell ref="B3:G3"/>
    <mergeCell ref="A4:G4"/>
    <mergeCell ref="A32:B32"/>
    <mergeCell ref="B38:C38"/>
    <mergeCell ref="E38:G38"/>
  </mergeCells>
  <printOptions horizontalCentered="1"/>
  <pageMargins left="0.47244094488188981" right="0.23622047244094491" top="0.56999999999999995" bottom="0.42" header="0.2" footer="0.2"/>
  <pageSetup scale="75" orientation="landscape" horizontalDpi="4294967295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Silverio</dc:creator>
  <cp:lastModifiedBy>ORTOPEDIA EM DARIO C</cp:lastModifiedBy>
  <cp:lastPrinted>2022-01-12T15:02:50Z</cp:lastPrinted>
  <dcterms:created xsi:type="dcterms:W3CDTF">2022-01-05T17:42:01Z</dcterms:created>
  <dcterms:modified xsi:type="dcterms:W3CDTF">2022-01-12T15:12:40Z</dcterms:modified>
</cp:coreProperties>
</file>