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 2020\2021\FINANZAS\INGRESOS Y EGRESOS\"/>
    </mc:Choice>
  </mc:AlternateContent>
  <bookViews>
    <workbookView xWindow="0" yWindow="0" windowWidth="24000" windowHeight="9735"/>
  </bookViews>
  <sheets>
    <sheet name="LIBRO BANCO" sheetId="1" r:id="rId1"/>
  </sheets>
  <externalReferences>
    <externalReference r:id="rId2"/>
  </externalReferences>
  <definedNames>
    <definedName name="_xlnm.Print_Area" localSheetId="0">'LIBRO BANCO'!$A$1:$G$58</definedName>
    <definedName name="_xlnm.Print_Titles" localSheetId="0">'LIBRO BANCO'!$1:$9</definedName>
  </definedNames>
  <calcPr calcId="152511"/>
</workbook>
</file>

<file path=xl/calcChain.xml><?xml version="1.0" encoding="utf-8"?>
<calcChain xmlns="http://schemas.openxmlformats.org/spreadsheetml/2006/main">
  <c r="B10" i="1" l="1"/>
  <c r="C10" i="1"/>
  <c r="D10" i="1"/>
  <c r="F10" i="1"/>
  <c r="G10" i="1" s="1"/>
  <c r="G11" i="1" s="1"/>
  <c r="B12" i="1"/>
  <c r="C12" i="1"/>
  <c r="D12" i="1"/>
  <c r="F12" i="1"/>
  <c r="B13" i="1"/>
  <c r="C13" i="1"/>
  <c r="D13" i="1"/>
  <c r="F13" i="1"/>
  <c r="B14" i="1"/>
  <c r="C14" i="1"/>
  <c r="D14" i="1"/>
  <c r="F14" i="1"/>
  <c r="B15" i="1"/>
  <c r="C15" i="1"/>
  <c r="D15" i="1"/>
  <c r="F15" i="1"/>
  <c r="B16" i="1"/>
  <c r="C16" i="1"/>
  <c r="D16" i="1"/>
  <c r="F16" i="1"/>
  <c r="B17" i="1"/>
  <c r="C17" i="1"/>
  <c r="D17" i="1"/>
  <c r="F17" i="1"/>
  <c r="C18" i="1"/>
  <c r="D18" i="1"/>
  <c r="F18" i="1"/>
  <c r="C19" i="1"/>
  <c r="D19" i="1"/>
  <c r="F19" i="1"/>
  <c r="B21" i="1"/>
  <c r="C21" i="1"/>
  <c r="D21" i="1"/>
  <c r="F21" i="1"/>
  <c r="B22" i="1"/>
  <c r="C22" i="1"/>
  <c r="D22" i="1"/>
  <c r="F22" i="1"/>
  <c r="B23" i="1"/>
  <c r="C23" i="1"/>
  <c r="D23" i="1"/>
  <c r="F23" i="1"/>
  <c r="B24" i="1"/>
  <c r="C24" i="1"/>
  <c r="D24" i="1"/>
  <c r="F24" i="1"/>
  <c r="B25" i="1"/>
  <c r="C25" i="1"/>
  <c r="D25" i="1"/>
  <c r="F25" i="1"/>
  <c r="B26" i="1"/>
  <c r="C26" i="1"/>
  <c r="D26" i="1"/>
  <c r="F26" i="1"/>
  <c r="C27" i="1"/>
  <c r="D27" i="1"/>
  <c r="F27" i="1"/>
  <c r="C29" i="1"/>
  <c r="D29" i="1"/>
  <c r="F29" i="1"/>
  <c r="C30" i="1"/>
  <c r="D30" i="1"/>
  <c r="F30" i="1"/>
  <c r="B31" i="1"/>
  <c r="C31" i="1"/>
  <c r="D31" i="1"/>
  <c r="F31" i="1"/>
  <c r="B32" i="1"/>
  <c r="C32" i="1"/>
  <c r="D32" i="1"/>
  <c r="F32" i="1"/>
  <c r="B33" i="1"/>
  <c r="C33" i="1"/>
  <c r="D33" i="1"/>
  <c r="F33" i="1"/>
  <c r="B34" i="1"/>
  <c r="C34" i="1"/>
  <c r="D34" i="1"/>
  <c r="F34" i="1"/>
  <c r="B35" i="1"/>
  <c r="C35" i="1"/>
  <c r="D35" i="1"/>
  <c r="F35" i="1"/>
  <c r="B36" i="1"/>
  <c r="C36" i="1"/>
  <c r="D36" i="1"/>
  <c r="F36" i="1"/>
  <c r="B37" i="1"/>
  <c r="C37" i="1"/>
  <c r="D37" i="1"/>
  <c r="F37" i="1"/>
  <c r="B38" i="1"/>
  <c r="C38" i="1"/>
  <c r="D38" i="1"/>
  <c r="F38" i="1"/>
  <c r="B39" i="1"/>
  <c r="C39" i="1"/>
  <c r="D39" i="1"/>
  <c r="F39" i="1"/>
  <c r="B40" i="1"/>
  <c r="C40" i="1"/>
  <c r="D40" i="1"/>
  <c r="F40" i="1"/>
  <c r="C41" i="1"/>
  <c r="D41" i="1"/>
  <c r="F41" i="1"/>
  <c r="B42" i="1"/>
  <c r="C42" i="1"/>
  <c r="D42" i="1"/>
  <c r="F42" i="1"/>
  <c r="B43" i="1"/>
  <c r="C43" i="1"/>
  <c r="D43" i="1"/>
  <c r="F43" i="1"/>
  <c r="B44" i="1"/>
  <c r="C44" i="1"/>
  <c r="D44" i="1"/>
  <c r="F44" i="1"/>
  <c r="B45" i="1"/>
  <c r="C45" i="1"/>
  <c r="D45" i="1"/>
  <c r="F45" i="1"/>
  <c r="B46" i="1"/>
  <c r="C46" i="1"/>
  <c r="D46" i="1"/>
  <c r="F46" i="1"/>
  <c r="B47" i="1"/>
  <c r="C47" i="1"/>
  <c r="D47" i="1"/>
  <c r="F47" i="1"/>
  <c r="B48" i="1"/>
  <c r="C48" i="1"/>
  <c r="D48" i="1"/>
  <c r="F48" i="1"/>
  <c r="B49" i="1"/>
  <c r="B51" i="1"/>
  <c r="E52" i="1"/>
  <c r="F52" i="1" l="1"/>
  <c r="G12" i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</calcChain>
</file>

<file path=xl/sharedStrings.xml><?xml version="1.0" encoding="utf-8"?>
<sst xmlns="http://schemas.openxmlformats.org/spreadsheetml/2006/main" count="22" uniqueCount="20">
  <si>
    <t>TOTAL GENERAL</t>
  </si>
  <si>
    <t xml:space="preserve">CARGO POR COMSION POR PAGO DGII Y NETBANKING NO. 824632316708, 824568986467/ 445403 Y COMISION POR TSS </t>
  </si>
  <si>
    <t>CARGO POR COMISION MANEJO DE CUENTA EN EL MES DE OCTUBRE 2021</t>
  </si>
  <si>
    <t>CARGO POR EL 15% EN EL MES DE OCTUBRE 2021</t>
  </si>
  <si>
    <t xml:space="preserve">INGRESO POR TRANSFERENCIA A CUENTA UNICA </t>
  </si>
  <si>
    <t>BALANCE</t>
  </si>
  <si>
    <t>EGRESOS</t>
  </si>
  <si>
    <t>INGRESOS</t>
  </si>
  <si>
    <t xml:space="preserve">                                      INTERESADO</t>
  </si>
  <si>
    <t>CK NO. TRANSF./ CKS.</t>
  </si>
  <si>
    <t>FECHA</t>
  </si>
  <si>
    <t xml:space="preserve">NO. </t>
  </si>
  <si>
    <t>BALANCE    ANTERIOR</t>
  </si>
  <si>
    <t>240-011337-2</t>
  </si>
  <si>
    <t xml:space="preserve">CUENTA BANCARIA NO. </t>
  </si>
  <si>
    <r>
      <t>ESTABLECIMIENTO:</t>
    </r>
    <r>
      <rPr>
        <sz val="12"/>
        <rFont val="Arial"/>
        <family val="2"/>
      </rPr>
      <t xml:space="preserve"> HOSPITAL DOCENTE UNIVERSITARIO DR. DARIO CONTRERAS</t>
    </r>
  </si>
  <si>
    <t xml:space="preserve">REGION: </t>
  </si>
  <si>
    <t>RELACION DE INGRESOS Y EGRESOS OCTUBRE 2021</t>
  </si>
  <si>
    <t>SERVICIO REGIONAL DE SALUD</t>
  </si>
  <si>
    <t>POR VENTA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</si>
</sst>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\-mm\-yy;@"/>
    <numFmt numFmtId="165" formatCode="_([$€-2]* #,##0.00_);_([$€-2]* \(#,##0.00\);_([$€-2]* &quot;-&quot;??_)"/>
    <numFmt numFmtId="166" formatCode="_-* #,##0.00\ _P_t_s_-;\-* #,##0.00\ _P_t_s_-;_-* &quot;-&quot;??\ _P_t_s_-;_-@_-"/>
  </numFmts>
  <fonts count="3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indexed="63"/>
      <name val="Arial"/>
      <family val="2"/>
    </font>
    <font>
      <b/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theme="1"/>
      <name val="Arial"/>
      <family val="2"/>
    </font>
    <font>
      <b/>
      <sz val="18"/>
      <name val="Arial"/>
      <family val="2"/>
    </font>
    <font>
      <b/>
      <sz val="16"/>
      <color theme="1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/>
    <xf numFmtId="0" fontId="2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5" borderId="0" applyNumberFormat="0" applyBorder="0" applyAlignment="0" applyProtection="0"/>
    <xf numFmtId="0" fontId="20" fillId="17" borderId="7" applyNumberFormat="0" applyAlignment="0" applyProtection="0"/>
    <xf numFmtId="0" fontId="21" fillId="18" borderId="8" applyNumberForma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24" fillId="8" borderId="7" applyNumberFormat="0" applyAlignment="0" applyProtection="0"/>
    <xf numFmtId="165" fontId="2" fillId="0" borderId="0" applyFont="0" applyFill="0" applyBorder="0" applyAlignment="0" applyProtection="0"/>
    <xf numFmtId="0" fontId="25" fillId="4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24" borderId="10" applyNumberFormat="0" applyFont="0" applyAlignment="0" applyProtection="0"/>
    <xf numFmtId="0" fontId="27" fillId="17" borderId="1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23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</cellStyleXfs>
  <cellXfs count="67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NumberFormat="1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Border="1"/>
    <xf numFmtId="4" fontId="0" fillId="2" borderId="0" xfId="0" applyNumberFormat="1" applyFill="1"/>
    <xf numFmtId="0" fontId="6" fillId="2" borderId="0" xfId="0" applyNumberFormat="1" applyFont="1" applyFill="1" applyBorder="1" applyAlignment="1">
      <alignment horizontal="left"/>
    </xf>
    <xf numFmtId="43" fontId="7" fillId="2" borderId="0" xfId="0" applyNumberFormat="1" applyFont="1" applyFill="1" applyBorder="1" applyAlignment="1">
      <alignment wrapText="1"/>
    </xf>
    <xf numFmtId="4" fontId="8" fillId="2" borderId="0" xfId="0" applyNumberFormat="1" applyFont="1" applyFill="1" applyBorder="1"/>
    <xf numFmtId="4" fontId="7" fillId="2" borderId="0" xfId="0" applyNumberFormat="1" applyFont="1" applyFill="1" applyBorder="1" applyAlignment="1">
      <alignment horizontal="right"/>
    </xf>
    <xf numFmtId="4" fontId="9" fillId="2" borderId="0" xfId="0" applyNumberFormat="1" applyFont="1" applyFill="1" applyBorder="1" applyAlignment="1">
      <alignment wrapText="1"/>
    </xf>
    <xf numFmtId="1" fontId="9" fillId="2" borderId="0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/>
    </xf>
    <xf numFmtId="43" fontId="7" fillId="2" borderId="1" xfId="0" applyNumberFormat="1" applyFont="1" applyFill="1" applyBorder="1" applyAlignment="1">
      <alignment wrapText="1"/>
    </xf>
    <xf numFmtId="4" fontId="8" fillId="2" borderId="2" xfId="0" applyNumberFormat="1" applyFont="1" applyFill="1" applyBorder="1"/>
    <xf numFmtId="4" fontId="7" fillId="2" borderId="3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wrapText="1"/>
    </xf>
    <xf numFmtId="1" fontId="9" fillId="2" borderId="2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0" fontId="0" fillId="0" borderId="3" xfId="0" applyBorder="1"/>
    <xf numFmtId="4" fontId="7" fillId="2" borderId="4" xfId="0" applyNumberFormat="1" applyFont="1" applyFill="1" applyBorder="1" applyAlignment="1">
      <alignment horizontal="right"/>
    </xf>
    <xf numFmtId="4" fontId="8" fillId="2" borderId="3" xfId="0" applyNumberFormat="1" applyFont="1" applyFill="1" applyBorder="1"/>
    <xf numFmtId="4" fontId="9" fillId="2" borderId="3" xfId="0" applyNumberFormat="1" applyFont="1" applyFill="1" applyBorder="1" applyAlignment="1">
      <alignment wrapText="1"/>
    </xf>
    <xf numFmtId="1" fontId="9" fillId="2" borderId="3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15" fillId="0" borderId="0" xfId="0" applyFont="1" applyBorder="1" applyAlignment="1"/>
    <xf numFmtId="0" fontId="0" fillId="2" borderId="0" xfId="0" applyNumberFormat="1" applyFill="1"/>
    <xf numFmtId="0" fontId="9" fillId="2" borderId="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0" xfId="0" applyFont="1" applyFill="1" applyBorder="1"/>
    <xf numFmtId="0" fontId="7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center"/>
    </xf>
    <xf numFmtId="4" fontId="9" fillId="2" borderId="5" xfId="0" applyNumberFormat="1" applyFont="1" applyFill="1" applyBorder="1"/>
    <xf numFmtId="1" fontId="3" fillId="2" borderId="0" xfId="0" applyNumberFormat="1" applyFont="1" applyFill="1" applyBorder="1" applyAlignment="1">
      <alignment horizontal="center"/>
    </xf>
    <xf numFmtId="4" fontId="0" fillId="2" borderId="0" xfId="0" applyNumberFormat="1" applyFill="1" applyAlignment="1">
      <alignment horizontal="right"/>
    </xf>
    <xf numFmtId="0" fontId="5" fillId="2" borderId="0" xfId="1" applyFont="1" applyFill="1" applyBorder="1" applyAlignment="1">
      <alignment wrapText="1"/>
    </xf>
    <xf numFmtId="0" fontId="4" fillId="2" borderId="0" xfId="1" applyFont="1" applyFill="1" applyBorder="1" applyAlignment="1">
      <alignment vertical="top" wrapText="1"/>
    </xf>
    <xf numFmtId="0" fontId="0" fillId="2" borderId="0" xfId="0" applyNumberFormat="1" applyFill="1" applyBorder="1"/>
    <xf numFmtId="0" fontId="9" fillId="25" borderId="3" xfId="0" applyNumberFormat="1" applyFont="1" applyFill="1" applyBorder="1"/>
    <xf numFmtId="0" fontId="7" fillId="25" borderId="3" xfId="0" applyFont="1" applyFill="1" applyBorder="1" applyAlignment="1">
      <alignment horizontal="center"/>
    </xf>
    <xf numFmtId="1" fontId="10" fillId="25" borderId="3" xfId="0" applyNumberFormat="1" applyFont="1" applyFill="1" applyBorder="1" applyAlignment="1">
      <alignment horizontal="center" wrapText="1"/>
    </xf>
    <xf numFmtId="0" fontId="7" fillId="25" borderId="3" xfId="0" applyFont="1" applyFill="1" applyBorder="1" applyAlignment="1">
      <alignment wrapText="1"/>
    </xf>
    <xf numFmtId="0" fontId="7" fillId="25" borderId="4" xfId="0" applyFont="1" applyFill="1" applyBorder="1" applyAlignment="1">
      <alignment horizontal="center" wrapText="1"/>
    </xf>
    <xf numFmtId="0" fontId="5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right"/>
    </xf>
    <xf numFmtId="17" fontId="14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vertical="center"/>
    </xf>
  </cellXfs>
  <cellStyles count="51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Buena 2" xfId="20"/>
    <cellStyle name="Cálculo 2" xfId="21"/>
    <cellStyle name="Celda de comprobación 2" xfId="22"/>
    <cellStyle name="Celda vinculada 2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Incorrecto 2" xfId="33"/>
    <cellStyle name="Millares 2" xfId="34"/>
    <cellStyle name="Millares 2 2" xfId="35"/>
    <cellStyle name="Millares 2 3" xfId="36"/>
    <cellStyle name="Millares 3" xfId="37"/>
    <cellStyle name="Neutral 2" xfId="38"/>
    <cellStyle name="Normal" xfId="0" builtinId="0"/>
    <cellStyle name="Normal 2" xfId="39"/>
    <cellStyle name="Normal 2 2" xfId="1"/>
    <cellStyle name="Normal 2 3" xfId="40"/>
    <cellStyle name="Normal 3" xfId="41"/>
    <cellStyle name="Normal 3 2" xfId="42"/>
    <cellStyle name="Notas 2" xfId="43"/>
    <cellStyle name="Salida 2" xfId="44"/>
    <cellStyle name="Texto de advertencia 2" xfId="45"/>
    <cellStyle name="Texto explicativo 2" xfId="46"/>
    <cellStyle name="Título 2 2" xfId="47"/>
    <cellStyle name="Título 3 2" xfId="48"/>
    <cellStyle name="Título 4" xfId="49"/>
    <cellStyle name="Total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145676</xdr:colOff>
      <xdr:row>53</xdr:row>
      <xdr:rowOff>33617</xdr:rowOff>
    </xdr:from>
    <xdr:to>
      <xdr:col>3</xdr:col>
      <xdr:colOff>310963</xdr:colOff>
      <xdr:row>55</xdr:row>
      <xdr:rowOff>365872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264" y="21761823"/>
          <a:ext cx="2428875" cy="1419225"/>
        </a:xfrm>
        <a:prstGeom prst="rect">
          <a:avLst/>
        </a:prstGeom>
      </xdr:spPr>
    </xdr:pic>
    <xdr:clientData/>
  </xdr:twoCellAnchor>
  <xdr:twoCellAnchor editAs="oneCell">
    <xdr:from>
      <xdr:col>5</xdr:col>
      <xdr:colOff>112059</xdr:colOff>
      <xdr:row>52</xdr:row>
      <xdr:rowOff>425823</xdr:rowOff>
    </xdr:from>
    <xdr:to>
      <xdr:col>6</xdr:col>
      <xdr:colOff>879438</xdr:colOff>
      <xdr:row>57</xdr:row>
      <xdr:rowOff>79337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3912" y="21716999"/>
          <a:ext cx="2179320" cy="17602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TOPEDIA%20EM%20DARIO%20C/Desktop/RELACION%20DE%20CHEQUES%20-%20VENTA%20DE%20SERVICIOS%20Y%20OTROS%20INGRESOS-%20OCTU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ADO DE CKS"/>
      <sheetName val="RETENCION DEL 5%,10%"/>
      <sheetName val="RETENCION DEL 30% "/>
      <sheetName val="RETENCION DEL 100%"/>
      <sheetName val="IR17"/>
      <sheetName val="RELACION DE ORDEN DE COMPRA"/>
    </sheetNames>
    <sheetDataSet>
      <sheetData sheetId="0">
        <row r="7">
          <cell r="B7" t="str">
            <v>TESORERIA DE LA SEGURIDAD SOCIAL</v>
          </cell>
          <cell r="C7">
            <v>13472502</v>
          </cell>
          <cell r="D7">
            <v>44470</v>
          </cell>
          <cell r="J7">
            <v>480922.3</v>
          </cell>
        </row>
        <row r="8">
          <cell r="B8" t="str">
            <v>CORPORACION AVICOLA DEL CARIBE LTD</v>
          </cell>
          <cell r="C8">
            <v>13553691</v>
          </cell>
          <cell r="D8">
            <v>44476</v>
          </cell>
          <cell r="J8">
            <v>44075</v>
          </cell>
        </row>
        <row r="9">
          <cell r="B9" t="str">
            <v>DISTRIBUIDORES INTERNACIONALES DE PETROLEO, SA</v>
          </cell>
          <cell r="C9">
            <v>13558320</v>
          </cell>
          <cell r="D9">
            <v>44476</v>
          </cell>
          <cell r="J9">
            <v>80750</v>
          </cell>
        </row>
        <row r="10">
          <cell r="B10" t="str">
            <v>AIR LIQUIDE DOMINICANA SAS</v>
          </cell>
          <cell r="C10">
            <v>13602373</v>
          </cell>
          <cell r="D10">
            <v>44480</v>
          </cell>
          <cell r="J10">
            <v>25490.440000000002</v>
          </cell>
        </row>
        <row r="11">
          <cell r="B11" t="str">
            <v>COLECTOR DE IMPUESTOS INTERNOS</v>
          </cell>
          <cell r="C11">
            <v>13616884</v>
          </cell>
          <cell r="D11">
            <v>44481</v>
          </cell>
          <cell r="J11">
            <v>446077.94</v>
          </cell>
        </row>
        <row r="12">
          <cell r="B12" t="str">
            <v>COLECTOR DE IMPUESTOS INTERNOS</v>
          </cell>
          <cell r="C12">
            <v>13615095</v>
          </cell>
          <cell r="D12">
            <v>44481</v>
          </cell>
          <cell r="J12">
            <v>2033.63</v>
          </cell>
        </row>
        <row r="13">
          <cell r="B13" t="str">
            <v>ANASTACIA FELICIA SANCHEZ DE CASTRO</v>
          </cell>
          <cell r="C13">
            <v>13616814</v>
          </cell>
          <cell r="D13">
            <v>44481</v>
          </cell>
          <cell r="J13">
            <v>5229.84</v>
          </cell>
        </row>
        <row r="14">
          <cell r="B14" t="str">
            <v>NOMINA INCENTIVO FACTURACION</v>
          </cell>
          <cell r="C14">
            <v>13694515</v>
          </cell>
          <cell r="J14">
            <v>23177.81</v>
          </cell>
        </row>
        <row r="15">
          <cell r="B15" t="str">
            <v>COLECTOR DE IMPUESTOS INTERNOS</v>
          </cell>
          <cell r="C15">
            <v>13731156</v>
          </cell>
          <cell r="D15">
            <v>44489</v>
          </cell>
          <cell r="J15">
            <v>20872.38</v>
          </cell>
        </row>
        <row r="16">
          <cell r="B16" t="str">
            <v>AMIPHARMA DOMINICANA SRL</v>
          </cell>
          <cell r="C16">
            <v>13755139</v>
          </cell>
          <cell r="D16">
            <v>44491</v>
          </cell>
          <cell r="J16">
            <v>133000</v>
          </cell>
        </row>
        <row r="17">
          <cell r="B17" t="str">
            <v>FELIZ YENN DEPOSITO DENTAL SRL</v>
          </cell>
          <cell r="C17">
            <v>13755248</v>
          </cell>
          <cell r="D17">
            <v>44491</v>
          </cell>
          <cell r="J17">
            <v>830565.7</v>
          </cell>
        </row>
        <row r="18">
          <cell r="B18" t="str">
            <v>SCIENE MEDICAL SKAL SRL</v>
          </cell>
          <cell r="C18">
            <v>13755346</v>
          </cell>
          <cell r="D18">
            <v>44491</v>
          </cell>
          <cell r="J18">
            <v>332500</v>
          </cell>
        </row>
        <row r="19">
          <cell r="B19" t="str">
            <v>PRODUCTOS QUIMICOS AVANZADOS PROQUIA, SRL</v>
          </cell>
          <cell r="C19">
            <v>13755500</v>
          </cell>
          <cell r="D19">
            <v>44491</v>
          </cell>
          <cell r="J19">
            <v>162833</v>
          </cell>
        </row>
        <row r="20">
          <cell r="B20" t="str">
            <v>RENT A EQUIPOS MUESES SRL</v>
          </cell>
          <cell r="C20">
            <v>13755397</v>
          </cell>
          <cell r="D20">
            <v>44491</v>
          </cell>
          <cell r="J20">
            <v>56324.030000000006</v>
          </cell>
        </row>
        <row r="21">
          <cell r="B21" t="str">
            <v>CORPORACION AVICOLA DEL CARIBE LTD</v>
          </cell>
          <cell r="C21" t="str">
            <v>´13755538</v>
          </cell>
          <cell r="D21">
            <v>44491</v>
          </cell>
          <cell r="J21">
            <v>64286.5</v>
          </cell>
        </row>
        <row r="22">
          <cell r="B22" t="str">
            <v>AGUASVIVAS, SRL</v>
          </cell>
          <cell r="C22">
            <v>13755643</v>
          </cell>
          <cell r="D22">
            <v>44491</v>
          </cell>
          <cell r="J22">
            <v>176985</v>
          </cell>
        </row>
        <row r="23">
          <cell r="B23" t="str">
            <v>SERVIAMED DOMINICANA SRL</v>
          </cell>
          <cell r="C23">
            <v>13843641</v>
          </cell>
          <cell r="D23">
            <v>44498</v>
          </cell>
          <cell r="J23">
            <v>505249.80000000005</v>
          </cell>
        </row>
        <row r="24">
          <cell r="B24" t="str">
            <v>ORTHO BONE DOMINICANA SRL</v>
          </cell>
          <cell r="C24">
            <v>13843711</v>
          </cell>
          <cell r="D24">
            <v>44498</v>
          </cell>
          <cell r="J24">
            <v>264533</v>
          </cell>
        </row>
        <row r="25">
          <cell r="B25" t="str">
            <v>PROFARES SRL</v>
          </cell>
          <cell r="C25">
            <v>13843757</v>
          </cell>
          <cell r="D25">
            <v>44498</v>
          </cell>
          <cell r="J25">
            <v>588525</v>
          </cell>
        </row>
        <row r="26">
          <cell r="B26" t="str">
            <v>MORAMI SRL</v>
          </cell>
          <cell r="C26">
            <v>13843892</v>
          </cell>
          <cell r="D26">
            <v>44498</v>
          </cell>
          <cell r="J26">
            <v>659850</v>
          </cell>
        </row>
        <row r="27">
          <cell r="B27" t="str">
            <v>RHICA SERVICES SRL</v>
          </cell>
          <cell r="C27">
            <v>13843968</v>
          </cell>
          <cell r="D27">
            <v>44498</v>
          </cell>
          <cell r="J27">
            <v>461784.67</v>
          </cell>
        </row>
        <row r="28">
          <cell r="B28" t="str">
            <v xml:space="preserve">AZURAZUL SRL </v>
          </cell>
          <cell r="C28">
            <v>13844154</v>
          </cell>
          <cell r="D28">
            <v>44498</v>
          </cell>
          <cell r="J28">
            <v>462400</v>
          </cell>
        </row>
        <row r="29">
          <cell r="B29" t="str">
            <v>MAGACILNSRL</v>
          </cell>
          <cell r="C29">
            <v>13844361</v>
          </cell>
          <cell r="D29">
            <v>44498</v>
          </cell>
          <cell r="J29">
            <v>384750</v>
          </cell>
        </row>
        <row r="30">
          <cell r="B30" t="str">
            <v xml:space="preserve">ANEST SRL </v>
          </cell>
          <cell r="C30">
            <v>13844430</v>
          </cell>
          <cell r="D30">
            <v>44498</v>
          </cell>
          <cell r="J30">
            <v>248235</v>
          </cell>
        </row>
        <row r="31">
          <cell r="B31" t="str">
            <v xml:space="preserve">LUCIMED FARMACEUTICA SRL </v>
          </cell>
          <cell r="C31">
            <v>13844484</v>
          </cell>
          <cell r="D31">
            <v>44498</v>
          </cell>
          <cell r="J31">
            <v>452000</v>
          </cell>
        </row>
        <row r="32">
          <cell r="B32" t="str">
            <v>RAMISOL SRL</v>
          </cell>
          <cell r="C32">
            <v>13844558</v>
          </cell>
          <cell r="D32">
            <v>44498</v>
          </cell>
          <cell r="J32">
            <v>302275</v>
          </cell>
        </row>
        <row r="33">
          <cell r="B33" t="str">
            <v>ORTHOPHARMA EXPRESS A.C. SRL</v>
          </cell>
          <cell r="C33">
            <v>13844655</v>
          </cell>
          <cell r="D33">
            <v>44498</v>
          </cell>
          <cell r="J33">
            <v>497413.04</v>
          </cell>
        </row>
        <row r="34">
          <cell r="B34" t="str">
            <v>BARUC PHARMA SRL</v>
          </cell>
          <cell r="C34">
            <v>13844921</v>
          </cell>
          <cell r="D34">
            <v>44498</v>
          </cell>
          <cell r="J34">
            <v>59565</v>
          </cell>
        </row>
        <row r="35">
          <cell r="B35" t="str">
            <v>BATISSA SRL</v>
          </cell>
          <cell r="C35">
            <v>13845081</v>
          </cell>
          <cell r="D35">
            <v>44498</v>
          </cell>
          <cell r="J35">
            <v>45697.2</v>
          </cell>
        </row>
        <row r="36">
          <cell r="B36" t="str">
            <v>BLAXCORP SRL</v>
          </cell>
          <cell r="C36">
            <v>13845144</v>
          </cell>
          <cell r="D36">
            <v>44498</v>
          </cell>
          <cell r="J36">
            <v>90909.3</v>
          </cell>
        </row>
        <row r="37">
          <cell r="B37" t="str">
            <v>VEGAMED SRL</v>
          </cell>
          <cell r="C37">
            <v>13845284</v>
          </cell>
          <cell r="D37">
            <v>44498</v>
          </cell>
          <cell r="J37">
            <v>122040</v>
          </cell>
        </row>
        <row r="38">
          <cell r="B38" t="str">
            <v>SUPLIMED SRL</v>
          </cell>
          <cell r="C38">
            <v>13845420</v>
          </cell>
          <cell r="D38">
            <v>44498</v>
          </cell>
          <cell r="J38">
            <v>498750</v>
          </cell>
        </row>
        <row r="39">
          <cell r="B39" t="str">
            <v>AIR LIQUIDE DOMINICANA SAS</v>
          </cell>
          <cell r="C39">
            <v>13845646</v>
          </cell>
          <cell r="D39">
            <v>44498</v>
          </cell>
          <cell r="J39">
            <v>50980.880000000005</v>
          </cell>
        </row>
        <row r="40">
          <cell r="B40" t="str">
            <v>HOSPITECH SRL</v>
          </cell>
          <cell r="C40">
            <v>13846315</v>
          </cell>
          <cell r="J40">
            <v>617500</v>
          </cell>
        </row>
        <row r="41">
          <cell r="B41" t="str">
            <v>CORCINO TECHNOLOGY AND SEGURITY SYSTEM SRL</v>
          </cell>
          <cell r="C41">
            <v>24711569325</v>
          </cell>
          <cell r="J41">
            <v>68726.600000000006</v>
          </cell>
        </row>
        <row r="42">
          <cell r="B42" t="str">
            <v xml:space="preserve">NOMINA DE EMPLEADOS CONTRATADOS </v>
          </cell>
          <cell r="C42">
            <v>13858575</v>
          </cell>
          <cell r="J42">
            <v>2060189.25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topLeftCell="A10" zoomScale="85" zoomScaleNormal="85" zoomScalePageLayoutView="85" workbookViewId="0">
      <selection activeCell="I4" sqref="I4"/>
    </sheetView>
  </sheetViews>
  <sheetFormatPr baseColWidth="10" defaultRowHeight="12.75" x14ac:dyDescent="0.2"/>
  <cols>
    <col min="1" max="1" width="5.42578125" style="4" customWidth="1"/>
    <col min="2" max="2" width="13" customWidth="1"/>
    <col min="3" max="3" width="21" customWidth="1"/>
    <col min="4" max="4" width="59.85546875" style="3" customWidth="1"/>
    <col min="5" max="5" width="22.42578125" style="2" customWidth="1"/>
    <col min="6" max="6" width="21.140625" style="1" customWidth="1"/>
    <col min="7" max="7" width="21.85546875" customWidth="1"/>
  </cols>
  <sheetData>
    <row r="1" spans="1:13" ht="28.35" customHeight="1" x14ac:dyDescent="0.3">
      <c r="A1" s="35"/>
      <c r="B1" s="64" t="s">
        <v>18</v>
      </c>
      <c r="C1" s="64"/>
      <c r="D1" s="64"/>
      <c r="E1" s="64"/>
      <c r="F1" s="64"/>
      <c r="G1" s="64"/>
    </row>
    <row r="2" spans="1:13" ht="28.35" customHeight="1" x14ac:dyDescent="0.2">
      <c r="A2" s="35"/>
      <c r="B2" s="65" t="s">
        <v>17</v>
      </c>
      <c r="C2" s="65"/>
      <c r="D2" s="65"/>
      <c r="E2" s="65"/>
      <c r="F2" s="65"/>
      <c r="G2" s="65"/>
      <c r="H2" s="66"/>
      <c r="I2" s="63"/>
    </row>
    <row r="3" spans="1:13" ht="21.6" customHeight="1" x14ac:dyDescent="0.2">
      <c r="A3" s="35"/>
      <c r="B3" s="65" t="s">
        <v>19</v>
      </c>
      <c r="C3" s="65"/>
      <c r="D3" s="65"/>
      <c r="E3" s="65"/>
      <c r="F3" s="65"/>
      <c r="G3" s="65"/>
      <c r="H3" s="34"/>
      <c r="I3" s="34"/>
      <c r="J3" s="9"/>
      <c r="K3" s="9"/>
      <c r="L3" s="9"/>
      <c r="M3" s="9"/>
    </row>
    <row r="4" spans="1:13" ht="30.6" customHeight="1" x14ac:dyDescent="0.25">
      <c r="A4" s="35"/>
      <c r="B4" s="36" t="s">
        <v>16</v>
      </c>
      <c r="C4" s="37">
        <v>0</v>
      </c>
      <c r="D4" s="62" t="s">
        <v>15</v>
      </c>
      <c r="E4" s="62"/>
      <c r="F4" s="62"/>
      <c r="G4" s="38"/>
      <c r="H4" s="9"/>
      <c r="I4" s="9"/>
      <c r="J4" s="9"/>
    </row>
    <row r="5" spans="1:13" ht="18" customHeight="1" x14ac:dyDescent="0.2">
      <c r="A5" s="35"/>
      <c r="B5" s="60"/>
      <c r="C5" s="61"/>
      <c r="D5" s="61"/>
      <c r="E5" s="61"/>
      <c r="F5" s="61"/>
      <c r="G5" s="61"/>
    </row>
    <row r="6" spans="1:13" ht="28.15" customHeight="1" x14ac:dyDescent="0.35">
      <c r="A6" s="56" t="s">
        <v>14</v>
      </c>
      <c r="B6" s="56"/>
      <c r="C6" s="56"/>
      <c r="D6" s="56"/>
      <c r="E6" s="57" t="s">
        <v>13</v>
      </c>
      <c r="F6" s="57"/>
      <c r="G6" s="58"/>
    </row>
    <row r="7" spans="1:13" ht="15.75" customHeight="1" x14ac:dyDescent="0.25">
      <c r="A7" s="35"/>
      <c r="B7" s="33"/>
      <c r="C7" s="39"/>
      <c r="D7" s="40"/>
      <c r="E7" s="41"/>
      <c r="F7" s="33"/>
      <c r="G7" s="42"/>
    </row>
    <row r="8" spans="1:13" ht="23.25" customHeight="1" x14ac:dyDescent="0.25">
      <c r="A8" s="48"/>
      <c r="B8" s="59" t="s">
        <v>12</v>
      </c>
      <c r="C8" s="59"/>
      <c r="D8" s="59"/>
      <c r="E8" s="59"/>
      <c r="F8" s="59"/>
      <c r="G8" s="43">
        <v>641928.5</v>
      </c>
    </row>
    <row r="9" spans="1:13" ht="42.75" customHeight="1" x14ac:dyDescent="0.25">
      <c r="A9" s="49" t="s">
        <v>11</v>
      </c>
      <c r="B9" s="50" t="s">
        <v>10</v>
      </c>
      <c r="C9" s="51" t="s">
        <v>9</v>
      </c>
      <c r="D9" s="52" t="s">
        <v>8</v>
      </c>
      <c r="E9" s="50" t="s">
        <v>7</v>
      </c>
      <c r="F9" s="50" t="s">
        <v>6</v>
      </c>
      <c r="G9" s="53" t="s">
        <v>5</v>
      </c>
    </row>
    <row r="10" spans="1:13" ht="33" customHeight="1" x14ac:dyDescent="0.25">
      <c r="A10" s="24">
        <v>1</v>
      </c>
      <c r="B10" s="23">
        <f>'[1]DETALLADO DE CKS'!D7</f>
        <v>44470</v>
      </c>
      <c r="C10" s="22">
        <f>'[1]DETALLADO DE CKS'!C7</f>
        <v>13472502</v>
      </c>
      <c r="D10" s="21" t="str">
        <f>'[1]DETALLADO DE CKS'!B7</f>
        <v>TESORERIA DE LA SEGURIDAD SOCIAL</v>
      </c>
      <c r="E10" s="32">
        <v>0</v>
      </c>
      <c r="F10" s="19">
        <f>'[1]DETALLADO DE CKS'!J7</f>
        <v>480922.3</v>
      </c>
      <c r="G10" s="18">
        <f>G8+E10-F10</f>
        <v>161006.20000000001</v>
      </c>
    </row>
    <row r="11" spans="1:13" ht="27.75" customHeight="1" x14ac:dyDescent="0.25">
      <c r="A11" s="24">
        <v>2</v>
      </c>
      <c r="B11" s="23">
        <v>44475</v>
      </c>
      <c r="C11" s="22">
        <v>4524000000009</v>
      </c>
      <c r="D11" s="21" t="s">
        <v>4</v>
      </c>
      <c r="E11" s="27">
        <v>525000</v>
      </c>
      <c r="F11" s="19">
        <v>0</v>
      </c>
      <c r="G11" s="18">
        <f t="shared" ref="G11:G51" si="0">G10+E11-F11</f>
        <v>686006.2</v>
      </c>
    </row>
    <row r="12" spans="1:13" ht="33.75" customHeight="1" x14ac:dyDescent="0.25">
      <c r="A12" s="25">
        <v>3</v>
      </c>
      <c r="B12" s="23">
        <f>'[1]DETALLADO DE CKS'!D8</f>
        <v>44476</v>
      </c>
      <c r="C12" s="22">
        <f>'[1]DETALLADO DE CKS'!C8</f>
        <v>13553691</v>
      </c>
      <c r="D12" s="21" t="str">
        <f>'[1]DETALLADO DE CKS'!B8</f>
        <v>CORPORACION AVICOLA DEL CARIBE LTD</v>
      </c>
      <c r="E12" s="32">
        <v>0</v>
      </c>
      <c r="F12" s="19">
        <f>'[1]DETALLADO DE CKS'!J8</f>
        <v>44075</v>
      </c>
      <c r="G12" s="18">
        <f t="shared" si="0"/>
        <v>641931.19999999995</v>
      </c>
    </row>
    <row r="13" spans="1:13" ht="33.75" customHeight="1" x14ac:dyDescent="0.25">
      <c r="A13" s="24">
        <v>4</v>
      </c>
      <c r="B13" s="23">
        <f>'[1]DETALLADO DE CKS'!D9</f>
        <v>44476</v>
      </c>
      <c r="C13" s="22">
        <f>'[1]DETALLADO DE CKS'!C9</f>
        <v>13558320</v>
      </c>
      <c r="D13" s="21" t="str">
        <f>'[1]DETALLADO DE CKS'!B9</f>
        <v>DISTRIBUIDORES INTERNACIONALES DE PETROLEO, SA</v>
      </c>
      <c r="E13" s="32">
        <v>0</v>
      </c>
      <c r="F13" s="19">
        <f>'[1]DETALLADO DE CKS'!J9</f>
        <v>80750</v>
      </c>
      <c r="G13" s="18">
        <f t="shared" si="0"/>
        <v>561181.19999999995</v>
      </c>
    </row>
    <row r="14" spans="1:13" ht="31.5" customHeight="1" x14ac:dyDescent="0.25">
      <c r="A14" s="24">
        <v>5</v>
      </c>
      <c r="B14" s="23">
        <f>'[1]DETALLADO DE CKS'!D10</f>
        <v>44480</v>
      </c>
      <c r="C14" s="22">
        <f>'[1]DETALLADO DE CKS'!C10</f>
        <v>13602373</v>
      </c>
      <c r="D14" s="21" t="str">
        <f>'[1]DETALLADO DE CKS'!B10</f>
        <v>AIR LIQUIDE DOMINICANA SAS</v>
      </c>
      <c r="E14" s="32">
        <v>0</v>
      </c>
      <c r="F14" s="19">
        <f>'[1]DETALLADO DE CKS'!J10</f>
        <v>25490.440000000002</v>
      </c>
      <c r="G14" s="18">
        <f t="shared" si="0"/>
        <v>535690.76</v>
      </c>
    </row>
    <row r="15" spans="1:13" ht="30" customHeight="1" x14ac:dyDescent="0.25">
      <c r="A15" s="25">
        <v>6</v>
      </c>
      <c r="B15" s="23">
        <f>'[1]DETALLADO DE CKS'!D11</f>
        <v>44481</v>
      </c>
      <c r="C15" s="22">
        <f>'[1]DETALLADO DE CKS'!C11</f>
        <v>13616884</v>
      </c>
      <c r="D15" s="21" t="str">
        <f>'[1]DETALLADO DE CKS'!B11</f>
        <v>COLECTOR DE IMPUESTOS INTERNOS</v>
      </c>
      <c r="E15" s="32">
        <v>0</v>
      </c>
      <c r="F15" s="19">
        <f>'[1]DETALLADO DE CKS'!J11</f>
        <v>446077.94</v>
      </c>
      <c r="G15" s="18">
        <f t="shared" si="0"/>
        <v>89612.82</v>
      </c>
    </row>
    <row r="16" spans="1:13" ht="33" customHeight="1" x14ac:dyDescent="0.25">
      <c r="A16" s="24">
        <v>7</v>
      </c>
      <c r="B16" s="23">
        <f>'[1]DETALLADO DE CKS'!D12</f>
        <v>44481</v>
      </c>
      <c r="C16" s="22">
        <f>'[1]DETALLADO DE CKS'!C12</f>
        <v>13615095</v>
      </c>
      <c r="D16" s="21" t="str">
        <f>'[1]DETALLADO DE CKS'!B12</f>
        <v>COLECTOR DE IMPUESTOS INTERNOS</v>
      </c>
      <c r="E16" s="32">
        <v>0</v>
      </c>
      <c r="F16" s="19">
        <f>'[1]DETALLADO DE CKS'!J12</f>
        <v>2033.63</v>
      </c>
      <c r="G16" s="18">
        <f t="shared" si="0"/>
        <v>87579.19</v>
      </c>
    </row>
    <row r="17" spans="1:7" ht="34.5" customHeight="1" x14ac:dyDescent="0.25">
      <c r="A17" s="24">
        <v>8</v>
      </c>
      <c r="B17" s="23">
        <f>'[1]DETALLADO DE CKS'!D13</f>
        <v>44481</v>
      </c>
      <c r="C17" s="22">
        <f>'[1]DETALLADO DE CKS'!C13</f>
        <v>13616814</v>
      </c>
      <c r="D17" s="21" t="str">
        <f>'[1]DETALLADO DE CKS'!B13</f>
        <v>ANASTACIA FELICIA SANCHEZ DE CASTRO</v>
      </c>
      <c r="E17" s="32">
        <v>0</v>
      </c>
      <c r="F17" s="19">
        <f>'[1]DETALLADO DE CKS'!J13</f>
        <v>5229.84</v>
      </c>
      <c r="G17" s="18">
        <f t="shared" si="0"/>
        <v>82349.350000000006</v>
      </c>
    </row>
    <row r="18" spans="1:7" ht="34.5" customHeight="1" x14ac:dyDescent="0.25">
      <c r="A18" s="25">
        <v>9</v>
      </c>
      <c r="B18" s="23">
        <v>44487</v>
      </c>
      <c r="C18" s="22">
        <f>'[1]DETALLADO DE CKS'!C14</f>
        <v>13694515</v>
      </c>
      <c r="D18" s="21" t="str">
        <f>'[1]DETALLADO DE CKS'!B14</f>
        <v>NOMINA INCENTIVO FACTURACION</v>
      </c>
      <c r="E18" s="32">
        <v>0</v>
      </c>
      <c r="F18" s="19">
        <f>'[1]DETALLADO DE CKS'!J14</f>
        <v>23177.81</v>
      </c>
      <c r="G18" s="18">
        <f t="shared" si="0"/>
        <v>59171.540000000008</v>
      </c>
    </row>
    <row r="19" spans="1:7" ht="30" customHeight="1" x14ac:dyDescent="0.25">
      <c r="A19" s="24">
        <v>10</v>
      </c>
      <c r="B19" s="23">
        <v>44489</v>
      </c>
      <c r="C19" s="22">
        <f>'[1]DETALLADO DE CKS'!C15</f>
        <v>13731156</v>
      </c>
      <c r="D19" s="21" t="str">
        <f>'[1]DETALLADO DE CKS'!B15</f>
        <v>COLECTOR DE IMPUESTOS INTERNOS</v>
      </c>
      <c r="E19" s="32">
        <v>0</v>
      </c>
      <c r="F19" s="19">
        <f>'[1]DETALLADO DE CKS'!J15</f>
        <v>20872.38</v>
      </c>
      <c r="G19" s="18">
        <f t="shared" si="0"/>
        <v>38299.160000000003</v>
      </c>
    </row>
    <row r="20" spans="1:7" ht="27.75" customHeight="1" x14ac:dyDescent="0.25">
      <c r="A20" s="24">
        <v>11</v>
      </c>
      <c r="B20" s="23">
        <v>44490</v>
      </c>
      <c r="C20" s="22">
        <v>4524000000011</v>
      </c>
      <c r="D20" s="21" t="s">
        <v>4</v>
      </c>
      <c r="E20" s="27">
        <v>4975000</v>
      </c>
      <c r="F20" s="19">
        <v>0</v>
      </c>
      <c r="G20" s="18">
        <f t="shared" si="0"/>
        <v>5013299.16</v>
      </c>
    </row>
    <row r="21" spans="1:7" ht="32.25" customHeight="1" x14ac:dyDescent="0.25">
      <c r="A21" s="25">
        <v>12</v>
      </c>
      <c r="B21" s="23">
        <f>'[1]DETALLADO DE CKS'!D15</f>
        <v>44489</v>
      </c>
      <c r="C21" s="22">
        <f>'[1]DETALLADO DE CKS'!C16</f>
        <v>13755139</v>
      </c>
      <c r="D21" s="21" t="str">
        <f>'[1]DETALLADO DE CKS'!B16</f>
        <v>AMIPHARMA DOMINICANA SRL</v>
      </c>
      <c r="E21" s="20">
        <v>0</v>
      </c>
      <c r="F21" s="19">
        <f>'[1]DETALLADO DE CKS'!J16</f>
        <v>133000</v>
      </c>
      <c r="G21" s="18">
        <f t="shared" si="0"/>
        <v>4880299.16</v>
      </c>
    </row>
    <row r="22" spans="1:7" ht="36.75" customHeight="1" x14ac:dyDescent="0.25">
      <c r="A22" s="24">
        <v>13</v>
      </c>
      <c r="B22" s="31">
        <f>'[1]DETALLADO DE CKS'!D16</f>
        <v>44491</v>
      </c>
      <c r="C22" s="30">
        <f>'[1]DETALLADO DE CKS'!C17</f>
        <v>13755248</v>
      </c>
      <c r="D22" s="29" t="str">
        <f>'[1]DETALLADO DE CKS'!B17</f>
        <v>FELIZ YENN DEPOSITO DENTAL SRL</v>
      </c>
      <c r="E22" s="20">
        <v>0</v>
      </c>
      <c r="F22" s="28">
        <f>'[1]DETALLADO DE CKS'!J17</f>
        <v>830565.7</v>
      </c>
      <c r="G22" s="18">
        <f t="shared" si="0"/>
        <v>4049733.46</v>
      </c>
    </row>
    <row r="23" spans="1:7" ht="33" customHeight="1" x14ac:dyDescent="0.25">
      <c r="A23" s="24">
        <v>14</v>
      </c>
      <c r="B23" s="23">
        <f>'[1]DETALLADO DE CKS'!D17</f>
        <v>44491</v>
      </c>
      <c r="C23" s="22">
        <f>'[1]DETALLADO DE CKS'!C18</f>
        <v>13755346</v>
      </c>
      <c r="D23" s="21" t="str">
        <f>'[1]DETALLADO DE CKS'!B18</f>
        <v>SCIENE MEDICAL SKAL SRL</v>
      </c>
      <c r="E23" s="27">
        <v>0</v>
      </c>
      <c r="F23" s="19">
        <f>'[1]DETALLADO DE CKS'!J18</f>
        <v>332500</v>
      </c>
      <c r="G23" s="18">
        <f t="shared" si="0"/>
        <v>3717233.46</v>
      </c>
    </row>
    <row r="24" spans="1:7" ht="33" customHeight="1" x14ac:dyDescent="0.25">
      <c r="A24" s="25">
        <v>15</v>
      </c>
      <c r="B24" s="23">
        <f>'[1]DETALLADO DE CKS'!D18</f>
        <v>44491</v>
      </c>
      <c r="C24" s="22">
        <f>'[1]DETALLADO DE CKS'!C19</f>
        <v>13755500</v>
      </c>
      <c r="D24" s="21" t="str">
        <f>'[1]DETALLADO DE CKS'!B19</f>
        <v>PRODUCTOS QUIMICOS AVANZADOS PROQUIA, SRL</v>
      </c>
      <c r="E24" s="27">
        <v>0</v>
      </c>
      <c r="F24" s="19">
        <f>'[1]DETALLADO DE CKS'!J19</f>
        <v>162833</v>
      </c>
      <c r="G24" s="18">
        <f t="shared" si="0"/>
        <v>3554400.46</v>
      </c>
    </row>
    <row r="25" spans="1:7" ht="33" customHeight="1" x14ac:dyDescent="0.25">
      <c r="A25" s="24">
        <v>16</v>
      </c>
      <c r="B25" s="23">
        <f>'[1]DETALLADO DE CKS'!D19</f>
        <v>44491</v>
      </c>
      <c r="C25" s="22">
        <f>'[1]DETALLADO DE CKS'!C20</f>
        <v>13755397</v>
      </c>
      <c r="D25" s="21" t="str">
        <f>'[1]DETALLADO DE CKS'!B20</f>
        <v>RENT A EQUIPOS MUESES SRL</v>
      </c>
      <c r="E25" s="27">
        <v>0</v>
      </c>
      <c r="F25" s="19">
        <f>'[1]DETALLADO DE CKS'!J20</f>
        <v>56324.030000000006</v>
      </c>
      <c r="G25" s="18">
        <f t="shared" si="0"/>
        <v>3498076.43</v>
      </c>
    </row>
    <row r="26" spans="1:7" ht="33" customHeight="1" x14ac:dyDescent="0.25">
      <c r="A26" s="24">
        <v>17</v>
      </c>
      <c r="B26" s="23">
        <f>'[1]DETALLADO DE CKS'!D20</f>
        <v>44491</v>
      </c>
      <c r="C26" s="22" t="str">
        <f>'[1]DETALLADO DE CKS'!C21</f>
        <v>´13755538</v>
      </c>
      <c r="D26" s="21" t="str">
        <f>'[1]DETALLADO DE CKS'!B21</f>
        <v>CORPORACION AVICOLA DEL CARIBE LTD</v>
      </c>
      <c r="E26" s="27">
        <v>0</v>
      </c>
      <c r="F26" s="19">
        <f>'[1]DETALLADO DE CKS'!J21</f>
        <v>64286.5</v>
      </c>
      <c r="G26" s="18">
        <f t="shared" si="0"/>
        <v>3433789.93</v>
      </c>
    </row>
    <row r="27" spans="1:7" ht="33" customHeight="1" x14ac:dyDescent="0.25">
      <c r="A27" s="25">
        <v>18</v>
      </c>
      <c r="B27" s="23">
        <v>44459</v>
      </c>
      <c r="C27" s="22">
        <f>'[1]DETALLADO DE CKS'!C22</f>
        <v>13755643</v>
      </c>
      <c r="D27" s="21" t="str">
        <f>'[1]DETALLADO DE CKS'!B22</f>
        <v>AGUASVIVAS, SRL</v>
      </c>
      <c r="E27" s="27">
        <v>0</v>
      </c>
      <c r="F27" s="19">
        <f>'[1]DETALLADO DE CKS'!J22</f>
        <v>176985</v>
      </c>
      <c r="G27" s="18">
        <f t="shared" si="0"/>
        <v>3256804.93</v>
      </c>
    </row>
    <row r="28" spans="1:7" ht="27.75" customHeight="1" x14ac:dyDescent="0.25">
      <c r="A28" s="24">
        <v>19</v>
      </c>
      <c r="B28" s="23">
        <v>44475</v>
      </c>
      <c r="C28" s="22">
        <v>4524000000010</v>
      </c>
      <c r="D28" s="21" t="s">
        <v>4</v>
      </c>
      <c r="E28" s="27">
        <v>6500000</v>
      </c>
      <c r="F28" s="19">
        <v>0</v>
      </c>
      <c r="G28" s="18">
        <f t="shared" si="0"/>
        <v>9756804.9299999997</v>
      </c>
    </row>
    <row r="29" spans="1:7" ht="33" customHeight="1" x14ac:dyDescent="0.25">
      <c r="A29" s="24">
        <v>20</v>
      </c>
      <c r="B29" s="23">
        <v>44459</v>
      </c>
      <c r="C29" s="22">
        <f>'[1]DETALLADO DE CKS'!C23</f>
        <v>13843641</v>
      </c>
      <c r="D29" s="21" t="str">
        <f>'[1]DETALLADO DE CKS'!B23</f>
        <v>SERVIAMED DOMINICANA SRL</v>
      </c>
      <c r="E29" s="27">
        <v>0</v>
      </c>
      <c r="F29" s="19">
        <f>'[1]DETALLADO DE CKS'!J23</f>
        <v>505249.80000000005</v>
      </c>
      <c r="G29" s="18">
        <f t="shared" si="0"/>
        <v>9251555.129999999</v>
      </c>
    </row>
    <row r="30" spans="1:7" ht="27.75" customHeight="1" x14ac:dyDescent="0.25">
      <c r="A30" s="25">
        <v>21</v>
      </c>
      <c r="B30" s="23">
        <v>44460</v>
      </c>
      <c r="C30" s="22">
        <f>'[1]DETALLADO DE CKS'!C24</f>
        <v>13843711</v>
      </c>
      <c r="D30" s="21" t="str">
        <f>'[1]DETALLADO DE CKS'!B24</f>
        <v>ORTHO BONE DOMINICANA SRL</v>
      </c>
      <c r="E30" s="27">
        <v>0</v>
      </c>
      <c r="F30" s="19">
        <f>'[1]DETALLADO DE CKS'!J24</f>
        <v>264533</v>
      </c>
      <c r="G30" s="18">
        <f t="shared" si="0"/>
        <v>8987022.129999999</v>
      </c>
    </row>
    <row r="31" spans="1:7" ht="33.75" customHeight="1" x14ac:dyDescent="0.25">
      <c r="A31" s="24">
        <v>22</v>
      </c>
      <c r="B31" s="23">
        <f>'[1]DETALLADO DE CKS'!D21</f>
        <v>44491</v>
      </c>
      <c r="C31" s="22">
        <f>'[1]DETALLADO DE CKS'!C25</f>
        <v>13843757</v>
      </c>
      <c r="D31" s="21" t="str">
        <f>'[1]DETALLADO DE CKS'!B25</f>
        <v>PROFARES SRL</v>
      </c>
      <c r="E31" s="27">
        <v>0</v>
      </c>
      <c r="F31" s="19">
        <f>'[1]DETALLADO DE CKS'!J25</f>
        <v>588525</v>
      </c>
      <c r="G31" s="18">
        <f t="shared" si="0"/>
        <v>8398497.129999999</v>
      </c>
    </row>
    <row r="32" spans="1:7" ht="33.75" customHeight="1" x14ac:dyDescent="0.25">
      <c r="A32" s="24">
        <v>23</v>
      </c>
      <c r="B32" s="23">
        <f>'[1]DETALLADO DE CKS'!D22</f>
        <v>44491</v>
      </c>
      <c r="C32" s="22">
        <f>'[1]DETALLADO DE CKS'!C26</f>
        <v>13843892</v>
      </c>
      <c r="D32" s="21" t="str">
        <f>'[1]DETALLADO DE CKS'!B26</f>
        <v>MORAMI SRL</v>
      </c>
      <c r="E32" s="27">
        <v>0</v>
      </c>
      <c r="F32" s="19">
        <f>'[1]DETALLADO DE CKS'!J26</f>
        <v>659850</v>
      </c>
      <c r="G32" s="18">
        <f t="shared" si="0"/>
        <v>7738647.129999999</v>
      </c>
    </row>
    <row r="33" spans="1:7" ht="32.25" customHeight="1" x14ac:dyDescent="0.25">
      <c r="A33" s="25">
        <v>24</v>
      </c>
      <c r="B33" s="23">
        <f>'[1]DETALLADO DE CKS'!D23</f>
        <v>44498</v>
      </c>
      <c r="C33" s="22">
        <f>'[1]DETALLADO DE CKS'!C27</f>
        <v>13843968</v>
      </c>
      <c r="D33" s="21" t="str">
        <f>'[1]DETALLADO DE CKS'!B27</f>
        <v>RHICA SERVICES SRL</v>
      </c>
      <c r="E33" s="27">
        <v>0</v>
      </c>
      <c r="F33" s="19">
        <f>'[1]DETALLADO DE CKS'!J27</f>
        <v>461784.67</v>
      </c>
      <c r="G33" s="18">
        <f t="shared" si="0"/>
        <v>7276862.459999999</v>
      </c>
    </row>
    <row r="34" spans="1:7" ht="35.25" customHeight="1" x14ac:dyDescent="0.25">
      <c r="A34" s="24">
        <v>25</v>
      </c>
      <c r="B34" s="23">
        <f>'[1]DETALLADO DE CKS'!D24</f>
        <v>44498</v>
      </c>
      <c r="C34" s="22">
        <f>'[1]DETALLADO DE CKS'!C28</f>
        <v>13844154</v>
      </c>
      <c r="D34" s="21" t="str">
        <f>'[1]DETALLADO DE CKS'!B28</f>
        <v xml:space="preserve">AZURAZUL SRL </v>
      </c>
      <c r="E34" s="27">
        <v>0</v>
      </c>
      <c r="F34" s="19">
        <f>'[1]DETALLADO DE CKS'!J28</f>
        <v>462400</v>
      </c>
      <c r="G34" s="18">
        <f t="shared" si="0"/>
        <v>6814462.459999999</v>
      </c>
    </row>
    <row r="35" spans="1:7" ht="30.75" customHeight="1" x14ac:dyDescent="0.25">
      <c r="A35" s="24">
        <v>26</v>
      </c>
      <c r="B35" s="23">
        <f>'[1]DETALLADO DE CKS'!D25</f>
        <v>44498</v>
      </c>
      <c r="C35" s="22">
        <f>'[1]DETALLADO DE CKS'!C29</f>
        <v>13844361</v>
      </c>
      <c r="D35" s="21" t="str">
        <f>'[1]DETALLADO DE CKS'!B29</f>
        <v>MAGACILNSRL</v>
      </c>
      <c r="E35" s="27">
        <v>0</v>
      </c>
      <c r="F35" s="19">
        <f>'[1]DETALLADO DE CKS'!J29</f>
        <v>384750</v>
      </c>
      <c r="G35" s="18">
        <f t="shared" si="0"/>
        <v>6429712.459999999</v>
      </c>
    </row>
    <row r="36" spans="1:7" ht="35.25" customHeight="1" x14ac:dyDescent="0.25">
      <c r="A36" s="25">
        <v>27</v>
      </c>
      <c r="B36" s="23">
        <f>'[1]DETALLADO DE CKS'!D26</f>
        <v>44498</v>
      </c>
      <c r="C36" s="22">
        <f>'[1]DETALLADO DE CKS'!C30</f>
        <v>13844430</v>
      </c>
      <c r="D36" s="21" t="str">
        <f>'[1]DETALLADO DE CKS'!B30</f>
        <v xml:space="preserve">ANEST SRL </v>
      </c>
      <c r="E36" s="27">
        <v>0</v>
      </c>
      <c r="F36" s="19">
        <f>'[1]DETALLADO DE CKS'!J30</f>
        <v>248235</v>
      </c>
      <c r="G36" s="18">
        <f t="shared" si="0"/>
        <v>6181477.459999999</v>
      </c>
    </row>
    <row r="37" spans="1:7" ht="34.5" customHeight="1" x14ac:dyDescent="0.25">
      <c r="A37" s="24">
        <v>28</v>
      </c>
      <c r="B37" s="23">
        <f>'[1]DETALLADO DE CKS'!D27</f>
        <v>44498</v>
      </c>
      <c r="C37" s="22">
        <f>'[1]DETALLADO DE CKS'!C31</f>
        <v>13844484</v>
      </c>
      <c r="D37" s="21" t="str">
        <f>'[1]DETALLADO DE CKS'!B31</f>
        <v xml:space="preserve">LUCIMED FARMACEUTICA SRL </v>
      </c>
      <c r="E37" s="27">
        <v>0</v>
      </c>
      <c r="F37" s="19">
        <f>'[1]DETALLADO DE CKS'!J31</f>
        <v>452000</v>
      </c>
      <c r="G37" s="18">
        <f t="shared" si="0"/>
        <v>5729477.459999999</v>
      </c>
    </row>
    <row r="38" spans="1:7" ht="32.25" customHeight="1" x14ac:dyDescent="0.25">
      <c r="A38" s="24">
        <v>29</v>
      </c>
      <c r="B38" s="23">
        <f>'[1]DETALLADO DE CKS'!D28</f>
        <v>44498</v>
      </c>
      <c r="C38" s="22">
        <f>'[1]DETALLADO DE CKS'!C32</f>
        <v>13844558</v>
      </c>
      <c r="D38" s="21" t="str">
        <f>'[1]DETALLADO DE CKS'!B32</f>
        <v>RAMISOL SRL</v>
      </c>
      <c r="E38" s="27">
        <v>0</v>
      </c>
      <c r="F38" s="19">
        <f>'[1]DETALLADO DE CKS'!J32</f>
        <v>302275</v>
      </c>
      <c r="G38" s="18">
        <f t="shared" si="0"/>
        <v>5427202.459999999</v>
      </c>
    </row>
    <row r="39" spans="1:7" ht="40.5" customHeight="1" x14ac:dyDescent="0.25">
      <c r="A39" s="25">
        <v>30</v>
      </c>
      <c r="B39" s="23">
        <f>'[1]DETALLADO DE CKS'!D29</f>
        <v>44498</v>
      </c>
      <c r="C39" s="22">
        <f>'[1]DETALLADO DE CKS'!C33</f>
        <v>13844655</v>
      </c>
      <c r="D39" s="21" t="str">
        <f>'[1]DETALLADO DE CKS'!B33</f>
        <v>ORTHOPHARMA EXPRESS A.C. SRL</v>
      </c>
      <c r="E39" s="20">
        <v>0</v>
      </c>
      <c r="F39" s="19">
        <f>'[1]DETALLADO DE CKS'!J33</f>
        <v>497413.04</v>
      </c>
      <c r="G39" s="18">
        <f t="shared" si="0"/>
        <v>4929789.419999999</v>
      </c>
    </row>
    <row r="40" spans="1:7" s="26" customFormat="1" ht="34.5" customHeight="1" x14ac:dyDescent="0.25">
      <c r="A40" s="24">
        <v>31</v>
      </c>
      <c r="B40" s="23">
        <f>'[1]DETALLADO DE CKS'!D30</f>
        <v>44498</v>
      </c>
      <c r="C40" s="22">
        <f>'[1]DETALLADO DE CKS'!C34</f>
        <v>13844921</v>
      </c>
      <c r="D40" s="21" t="str">
        <f>'[1]DETALLADO DE CKS'!B34</f>
        <v>BARUC PHARMA SRL</v>
      </c>
      <c r="E40" s="20">
        <v>0</v>
      </c>
      <c r="F40" s="19">
        <f>'[1]DETALLADO DE CKS'!J34</f>
        <v>59565</v>
      </c>
      <c r="G40" s="18">
        <f t="shared" si="0"/>
        <v>4870224.419999999</v>
      </c>
    </row>
    <row r="41" spans="1:7" s="9" customFormat="1" ht="34.5" customHeight="1" x14ac:dyDescent="0.25">
      <c r="A41" s="24">
        <v>32</v>
      </c>
      <c r="B41" s="23">
        <v>44469</v>
      </c>
      <c r="C41" s="22">
        <f>'[1]DETALLADO DE CKS'!C35</f>
        <v>13845081</v>
      </c>
      <c r="D41" s="21" t="str">
        <f>'[1]DETALLADO DE CKS'!B35</f>
        <v>BATISSA SRL</v>
      </c>
      <c r="E41" s="20">
        <v>0</v>
      </c>
      <c r="F41" s="19">
        <f>'[1]DETALLADO DE CKS'!J35</f>
        <v>45697.2</v>
      </c>
      <c r="G41" s="18">
        <f t="shared" si="0"/>
        <v>4824527.2199999988</v>
      </c>
    </row>
    <row r="42" spans="1:7" s="9" customFormat="1" ht="34.5" customHeight="1" x14ac:dyDescent="0.25">
      <c r="A42" s="25">
        <v>33</v>
      </c>
      <c r="B42" s="23">
        <f>'[1]DETALLADO DE CKS'!D31</f>
        <v>44498</v>
      </c>
      <c r="C42" s="22">
        <f>'[1]DETALLADO DE CKS'!C36</f>
        <v>13845144</v>
      </c>
      <c r="D42" s="21" t="str">
        <f>'[1]DETALLADO DE CKS'!B36</f>
        <v>BLAXCORP SRL</v>
      </c>
      <c r="E42" s="20">
        <v>0</v>
      </c>
      <c r="F42" s="19">
        <f>'[1]DETALLADO DE CKS'!J36</f>
        <v>90909.3</v>
      </c>
      <c r="G42" s="18">
        <f t="shared" si="0"/>
        <v>4733617.919999999</v>
      </c>
    </row>
    <row r="43" spans="1:7" s="9" customFormat="1" ht="34.5" customHeight="1" x14ac:dyDescent="0.25">
      <c r="A43" s="24">
        <v>34</v>
      </c>
      <c r="B43" s="23">
        <f>'[1]DETALLADO DE CKS'!D32</f>
        <v>44498</v>
      </c>
      <c r="C43" s="22">
        <f>'[1]DETALLADO DE CKS'!C37</f>
        <v>13845284</v>
      </c>
      <c r="D43" s="21" t="str">
        <f>'[1]DETALLADO DE CKS'!B37</f>
        <v>VEGAMED SRL</v>
      </c>
      <c r="E43" s="20">
        <v>0</v>
      </c>
      <c r="F43" s="19">
        <f>'[1]DETALLADO DE CKS'!J37</f>
        <v>122040</v>
      </c>
      <c r="G43" s="18">
        <f t="shared" si="0"/>
        <v>4611577.919999999</v>
      </c>
    </row>
    <row r="44" spans="1:7" s="9" customFormat="1" ht="34.5" customHeight="1" x14ac:dyDescent="0.25">
      <c r="A44" s="24">
        <v>35</v>
      </c>
      <c r="B44" s="23">
        <f>'[1]DETALLADO DE CKS'!D33</f>
        <v>44498</v>
      </c>
      <c r="C44" s="22">
        <f>'[1]DETALLADO DE CKS'!C38</f>
        <v>13845420</v>
      </c>
      <c r="D44" s="21" t="str">
        <f>'[1]DETALLADO DE CKS'!B38</f>
        <v>SUPLIMED SRL</v>
      </c>
      <c r="E44" s="20">
        <v>0</v>
      </c>
      <c r="F44" s="19">
        <f>'[1]DETALLADO DE CKS'!J38</f>
        <v>498750</v>
      </c>
      <c r="G44" s="18">
        <f t="shared" si="0"/>
        <v>4112827.919999999</v>
      </c>
    </row>
    <row r="45" spans="1:7" s="9" customFormat="1" ht="34.5" customHeight="1" x14ac:dyDescent="0.25">
      <c r="A45" s="25">
        <v>36</v>
      </c>
      <c r="B45" s="23">
        <f>'[1]DETALLADO DE CKS'!D34</f>
        <v>44498</v>
      </c>
      <c r="C45" s="22">
        <f>'[1]DETALLADO DE CKS'!C39</f>
        <v>13845646</v>
      </c>
      <c r="D45" s="21" t="str">
        <f>'[1]DETALLADO DE CKS'!B39</f>
        <v>AIR LIQUIDE DOMINICANA SAS</v>
      </c>
      <c r="E45" s="20">
        <v>0</v>
      </c>
      <c r="F45" s="19">
        <f>'[1]DETALLADO DE CKS'!J39</f>
        <v>50980.880000000005</v>
      </c>
      <c r="G45" s="18">
        <f t="shared" si="0"/>
        <v>4061847.0399999991</v>
      </c>
    </row>
    <row r="46" spans="1:7" s="9" customFormat="1" ht="34.5" customHeight="1" x14ac:dyDescent="0.25">
      <c r="A46" s="24">
        <v>37</v>
      </c>
      <c r="B46" s="23">
        <f>'[1]DETALLADO DE CKS'!D35</f>
        <v>44498</v>
      </c>
      <c r="C46" s="22">
        <f>'[1]DETALLADO DE CKS'!C40</f>
        <v>13846315</v>
      </c>
      <c r="D46" s="21" t="str">
        <f>'[1]DETALLADO DE CKS'!B40</f>
        <v>HOSPITECH SRL</v>
      </c>
      <c r="E46" s="20">
        <v>0</v>
      </c>
      <c r="F46" s="19">
        <f>'[1]DETALLADO DE CKS'!J40</f>
        <v>617500</v>
      </c>
      <c r="G46" s="18">
        <f t="shared" si="0"/>
        <v>3444347.0399999991</v>
      </c>
    </row>
    <row r="47" spans="1:7" s="9" customFormat="1" ht="34.5" customHeight="1" x14ac:dyDescent="0.25">
      <c r="A47" s="24">
        <v>38</v>
      </c>
      <c r="B47" s="23">
        <f>'[1]DETALLADO DE CKS'!D36</f>
        <v>44498</v>
      </c>
      <c r="C47" s="22">
        <f>'[1]DETALLADO DE CKS'!C41</f>
        <v>24711569325</v>
      </c>
      <c r="D47" s="21" t="str">
        <f>'[1]DETALLADO DE CKS'!B41</f>
        <v>CORCINO TECHNOLOGY AND SEGURITY SYSTEM SRL</v>
      </c>
      <c r="E47" s="20">
        <v>0</v>
      </c>
      <c r="F47" s="19">
        <f>'[1]DETALLADO DE CKS'!J41</f>
        <v>68726.600000000006</v>
      </c>
      <c r="G47" s="18">
        <f t="shared" si="0"/>
        <v>3375620.439999999</v>
      </c>
    </row>
    <row r="48" spans="1:7" s="9" customFormat="1" ht="34.5" customHeight="1" x14ac:dyDescent="0.25">
      <c r="A48" s="25">
        <v>39</v>
      </c>
      <c r="B48" s="23">
        <f>'[1]DETALLADO DE CKS'!D37</f>
        <v>44498</v>
      </c>
      <c r="C48" s="22">
        <f>'[1]DETALLADO DE CKS'!C42</f>
        <v>13858575</v>
      </c>
      <c r="D48" s="21" t="str">
        <f>'[1]DETALLADO DE CKS'!B42</f>
        <v xml:space="preserve">NOMINA DE EMPLEADOS CONTRATADOS </v>
      </c>
      <c r="E48" s="20">
        <v>0</v>
      </c>
      <c r="F48" s="19">
        <f>'[1]DETALLADO DE CKS'!J42</f>
        <v>2060189.25</v>
      </c>
      <c r="G48" s="18">
        <f t="shared" si="0"/>
        <v>1315431.189999999</v>
      </c>
    </row>
    <row r="49" spans="1:13" s="9" customFormat="1" ht="34.5" customHeight="1" x14ac:dyDescent="0.25">
      <c r="A49" s="24">
        <v>40</v>
      </c>
      <c r="B49" s="23">
        <f>'[1]DETALLADO DE CKS'!D38</f>
        <v>44498</v>
      </c>
      <c r="C49" s="22">
        <v>4524000080121</v>
      </c>
      <c r="D49" s="21" t="s">
        <v>3</v>
      </c>
      <c r="E49" s="20">
        <v>0</v>
      </c>
      <c r="F49" s="19">
        <v>16628.599999999999</v>
      </c>
      <c r="G49" s="18">
        <f t="shared" si="0"/>
        <v>1298802.5899999989</v>
      </c>
    </row>
    <row r="50" spans="1:13" s="9" customFormat="1" ht="34.5" customHeight="1" x14ac:dyDescent="0.25">
      <c r="A50" s="24">
        <v>41</v>
      </c>
      <c r="B50" s="23">
        <v>44498</v>
      </c>
      <c r="C50" s="22">
        <v>9990002</v>
      </c>
      <c r="D50" s="21" t="s">
        <v>2</v>
      </c>
      <c r="E50" s="20">
        <v>0</v>
      </c>
      <c r="F50" s="19">
        <v>175</v>
      </c>
      <c r="G50" s="18">
        <f t="shared" si="0"/>
        <v>1298627.5899999989</v>
      </c>
    </row>
    <row r="51" spans="1:13" s="9" customFormat="1" ht="34.5" customHeight="1" x14ac:dyDescent="0.25">
      <c r="A51" s="24">
        <v>42</v>
      </c>
      <c r="B51" s="23">
        <f>'[1]DETALLADO DE CKS'!D39</f>
        <v>44498</v>
      </c>
      <c r="C51" s="22">
        <v>824632316708</v>
      </c>
      <c r="D51" s="21" t="s">
        <v>1</v>
      </c>
      <c r="E51" s="20">
        <v>0</v>
      </c>
      <c r="F51" s="19">
        <v>320</v>
      </c>
      <c r="G51" s="18">
        <f t="shared" si="0"/>
        <v>1298307.5899999989</v>
      </c>
    </row>
    <row r="52" spans="1:13" ht="34.5" customHeight="1" x14ac:dyDescent="0.25">
      <c r="A52" s="44"/>
      <c r="B52" s="17"/>
      <c r="C52" s="16"/>
      <c r="D52" s="15" t="s">
        <v>0</v>
      </c>
      <c r="E52" s="14">
        <f>SUM(E10:E51)</f>
        <v>12000000</v>
      </c>
      <c r="F52" s="14">
        <f>SUM(F10:F51)</f>
        <v>11343620.91</v>
      </c>
      <c r="G52" s="18">
        <f>G51</f>
        <v>1298307.5899999989</v>
      </c>
      <c r="H52" s="9"/>
      <c r="I52" s="9"/>
      <c r="J52" s="9"/>
      <c r="K52" s="9"/>
      <c r="L52" s="9"/>
      <c r="M52" s="9"/>
    </row>
    <row r="53" spans="1:13" ht="34.5" customHeight="1" x14ac:dyDescent="0.25">
      <c r="A53" s="44"/>
      <c r="B53" s="17"/>
      <c r="C53" s="16"/>
      <c r="D53" s="15"/>
      <c r="E53" s="14"/>
      <c r="F53" s="14"/>
      <c r="G53" s="14"/>
      <c r="H53" s="9"/>
      <c r="I53" s="9"/>
      <c r="J53" s="9"/>
      <c r="K53" s="9"/>
      <c r="L53" s="9"/>
      <c r="M53" s="9"/>
    </row>
    <row r="54" spans="1:13" ht="34.5" customHeight="1" x14ac:dyDescent="0.25">
      <c r="A54" s="44"/>
      <c r="B54" s="17"/>
      <c r="C54" s="16"/>
      <c r="D54" s="15"/>
      <c r="E54" s="14"/>
      <c r="F54" s="14"/>
      <c r="G54" s="14"/>
      <c r="H54" s="9"/>
      <c r="I54" s="9"/>
      <c r="J54" s="9"/>
      <c r="K54" s="9"/>
      <c r="L54" s="9"/>
      <c r="M54" s="9"/>
    </row>
    <row r="55" spans="1:13" ht="51" customHeight="1" x14ac:dyDescent="0.25">
      <c r="A55" s="44"/>
      <c r="B55" s="17"/>
      <c r="C55" s="16"/>
      <c r="D55" s="15"/>
      <c r="E55" s="14"/>
      <c r="F55" s="13"/>
      <c r="G55" s="12"/>
      <c r="H55" s="9"/>
      <c r="I55" s="9"/>
      <c r="J55" s="9"/>
      <c r="K55" s="9"/>
      <c r="L55" s="9"/>
      <c r="M55" s="9"/>
    </row>
    <row r="56" spans="1:13" ht="30" customHeight="1" x14ac:dyDescent="0.2">
      <c r="A56" s="35"/>
      <c r="B56" s="1"/>
      <c r="C56" s="1"/>
      <c r="D56" s="11"/>
      <c r="E56" s="45"/>
      <c r="F56" s="10"/>
      <c r="G56" s="10"/>
      <c r="H56" s="9"/>
      <c r="I56" s="9"/>
      <c r="J56" s="9"/>
      <c r="K56" s="9"/>
      <c r="L56" s="9"/>
      <c r="M56" s="9"/>
    </row>
    <row r="57" spans="1:13" ht="15.75" x14ac:dyDescent="0.25">
      <c r="A57" s="1"/>
      <c r="B57" s="54"/>
      <c r="C57" s="54"/>
      <c r="D57" s="46"/>
      <c r="E57" s="54"/>
      <c r="F57" s="54"/>
      <c r="G57" s="54"/>
    </row>
    <row r="58" spans="1:13" ht="15.75" x14ac:dyDescent="0.2">
      <c r="A58" s="1"/>
      <c r="B58" s="55"/>
      <c r="C58" s="55"/>
      <c r="D58" s="47"/>
      <c r="E58" s="55"/>
      <c r="F58" s="55"/>
      <c r="G58" s="55"/>
    </row>
    <row r="59" spans="1:13" ht="30" customHeight="1" x14ac:dyDescent="0.2">
      <c r="A59"/>
      <c r="B59" s="5"/>
      <c r="C59" s="5"/>
      <c r="D59" s="8"/>
      <c r="E59" s="7"/>
      <c r="F59" s="6"/>
      <c r="G59" s="5"/>
      <c r="H59" s="9"/>
      <c r="I59" s="9"/>
      <c r="J59" s="9"/>
      <c r="K59" s="9"/>
      <c r="L59" s="9"/>
      <c r="M59" s="9"/>
    </row>
    <row r="60" spans="1:13" ht="30" customHeight="1" x14ac:dyDescent="0.2">
      <c r="A60"/>
      <c r="B60" s="5"/>
      <c r="C60" s="5"/>
      <c r="D60" s="8"/>
      <c r="E60" s="7"/>
      <c r="F60" s="6"/>
      <c r="G60" s="5"/>
      <c r="H60" s="9"/>
      <c r="I60" s="9"/>
      <c r="J60" s="9"/>
      <c r="K60" s="9"/>
      <c r="L60" s="9"/>
      <c r="M60" s="9"/>
    </row>
    <row r="61" spans="1:13" ht="30" customHeight="1" x14ac:dyDescent="0.2">
      <c r="A61"/>
      <c r="B61" s="5"/>
      <c r="C61" s="5"/>
      <c r="D61" s="8"/>
      <c r="E61" s="7"/>
      <c r="F61" s="6"/>
      <c r="G61" s="5"/>
      <c r="H61" s="9"/>
      <c r="I61" s="9"/>
      <c r="J61" s="9"/>
      <c r="K61" s="9"/>
      <c r="L61" s="9"/>
      <c r="M61" s="9"/>
    </row>
    <row r="62" spans="1:13" ht="30" customHeight="1" x14ac:dyDescent="0.2">
      <c r="A62"/>
      <c r="B62" s="5"/>
      <c r="C62" s="5"/>
      <c r="D62" s="8"/>
      <c r="E62" s="7"/>
      <c r="F62" s="6"/>
      <c r="G62" s="5"/>
      <c r="H62" s="9"/>
      <c r="I62" s="9"/>
      <c r="J62" s="9"/>
      <c r="K62" s="9"/>
      <c r="L62" s="9"/>
      <c r="M62" s="9"/>
    </row>
    <row r="63" spans="1:13" ht="28.15" customHeight="1" x14ac:dyDescent="0.2">
      <c r="A63"/>
      <c r="B63" s="5"/>
      <c r="C63" s="5"/>
      <c r="D63" s="8"/>
      <c r="E63" s="7"/>
      <c r="F63" s="6"/>
      <c r="G63" s="5"/>
      <c r="H63" s="9"/>
      <c r="I63" s="9"/>
      <c r="J63" s="9"/>
      <c r="K63" s="9"/>
      <c r="L63" s="9"/>
      <c r="M63" s="9"/>
    </row>
    <row r="64" spans="1:13" ht="28.15" customHeight="1" x14ac:dyDescent="0.2">
      <c r="A64"/>
      <c r="B64" s="5"/>
      <c r="C64" s="5"/>
      <c r="D64" s="8"/>
      <c r="E64" s="7"/>
      <c r="F64" s="6"/>
      <c r="G64" s="5"/>
      <c r="H64" s="9"/>
      <c r="I64" s="9"/>
      <c r="J64" s="9"/>
      <c r="K64" s="9"/>
      <c r="L64" s="9"/>
      <c r="M64" s="9"/>
    </row>
    <row r="65" spans="1:13" ht="15" x14ac:dyDescent="0.2">
      <c r="A65"/>
      <c r="B65" s="5"/>
      <c r="C65" s="5"/>
      <c r="D65" s="8"/>
      <c r="E65" s="7"/>
      <c r="F65" s="6"/>
      <c r="G65" s="5"/>
      <c r="H65" s="9"/>
      <c r="I65" s="9"/>
      <c r="J65" s="9"/>
      <c r="K65" s="9"/>
      <c r="L65" s="9"/>
      <c r="M65" s="9"/>
    </row>
    <row r="66" spans="1:13" ht="15" x14ac:dyDescent="0.2">
      <c r="A66"/>
      <c r="B66" s="5"/>
      <c r="C66" s="5"/>
      <c r="D66" s="8"/>
      <c r="E66" s="7"/>
      <c r="F66" s="6"/>
      <c r="G66" s="5"/>
    </row>
  </sheetData>
  <mergeCells count="12">
    <mergeCell ref="B1:G1"/>
    <mergeCell ref="B3:G3"/>
    <mergeCell ref="B5:G5"/>
    <mergeCell ref="D4:F4"/>
    <mergeCell ref="B2:G2"/>
    <mergeCell ref="E57:G57"/>
    <mergeCell ref="E58:G58"/>
    <mergeCell ref="B57:C57"/>
    <mergeCell ref="B58:C58"/>
    <mergeCell ref="A6:D6"/>
    <mergeCell ref="E6:G6"/>
    <mergeCell ref="B8:F8"/>
  </mergeCells>
  <printOptions horizontalCentered="1"/>
  <pageMargins left="0.47244094488188981" right="0.23622047244094491" top="0.52" bottom="0.74803149606299213" header="0.31496062992125984" footer="0.31496062992125984"/>
  <pageSetup scale="80" orientation="landscape" horizontalDpi="4294967295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Silverio</dc:creator>
  <cp:lastModifiedBy>ORTOPEDIA EM DARIO C</cp:lastModifiedBy>
  <cp:lastPrinted>2022-01-12T15:29:43Z</cp:lastPrinted>
  <dcterms:created xsi:type="dcterms:W3CDTF">2021-11-02T14:30:03Z</dcterms:created>
  <dcterms:modified xsi:type="dcterms:W3CDTF">2022-01-12T15:29:49Z</dcterms:modified>
</cp:coreProperties>
</file>