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FINANZAS\BALANCE GENERAL\"/>
    </mc:Choice>
  </mc:AlternateContent>
  <bookViews>
    <workbookView xWindow="0" yWindow="0" windowWidth="24000" windowHeight="9735"/>
  </bookViews>
  <sheets>
    <sheet name="ESF SNS " sheetId="1" r:id="rId1"/>
  </sheets>
  <externalReferences>
    <externalReference r:id="rId2"/>
  </externalReferences>
  <definedNames>
    <definedName name="_xlnm.Print_Area" localSheetId="0">'ESF SNS '!$C$1:$I$78</definedName>
    <definedName name="_xlnm.Print_Titles" localSheetId="0">'ESF SNS '!$1:$6</definedName>
  </definedNames>
  <calcPr calcId="152511"/>
</workbook>
</file>

<file path=xl/calcChain.xml><?xml version="1.0" encoding="utf-8"?>
<calcChain xmlns="http://schemas.openxmlformats.org/spreadsheetml/2006/main">
  <c r="F60" i="1" l="1"/>
  <c r="F59" i="1"/>
  <c r="F62" i="1" s="1"/>
  <c r="F51" i="1"/>
  <c r="F47" i="1"/>
  <c r="H43" i="1"/>
  <c r="H54" i="1" s="1"/>
  <c r="H64" i="1" s="1"/>
  <c r="F40" i="1"/>
  <c r="F38" i="1"/>
  <c r="F35" i="1"/>
  <c r="H28" i="1"/>
  <c r="H30" i="1" s="1"/>
  <c r="F28" i="1"/>
  <c r="F25" i="1"/>
  <c r="H18" i="1"/>
  <c r="F15" i="1"/>
  <c r="F14" i="1"/>
  <c r="F11" i="1"/>
  <c r="F18" i="1" l="1"/>
  <c r="F30" i="1" s="1"/>
  <c r="F43" i="1"/>
  <c r="F53" i="1"/>
  <c r="F54" i="1" l="1"/>
  <c r="F64" i="1" s="1"/>
  <c r="K31" i="1" s="1"/>
</calcChain>
</file>

<file path=xl/sharedStrings.xml><?xml version="1.0" encoding="utf-8"?>
<sst xmlns="http://schemas.openxmlformats.org/spreadsheetml/2006/main" count="94" uniqueCount="88">
  <si>
    <t>Estado de Situación Financiera</t>
  </si>
  <si>
    <t>Del ejercicio terminado al 31 marzo,  2024</t>
  </si>
  <si>
    <t>(Valores en RD$)</t>
  </si>
  <si>
    <t>Mapeo</t>
  </si>
  <si>
    <t>Activos</t>
  </si>
  <si>
    <t>Activos corrientes</t>
  </si>
  <si>
    <t>0001</t>
  </si>
  <si>
    <t>Efectivo y equivalentes de efectivo (Nota 7)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</si>
  <si>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</si>
  <si>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</si>
  <si>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</si>
  <si>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</si>
  <si>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</si>
  <si>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8)</t>
  </si>
  <si>
    <t>0005</t>
  </si>
  <si>
    <t>Inventarios (Nota 9)</t>
  </si>
  <si>
    <t>0006</t>
  </si>
  <si>
    <t>Pagos anticipados (Nota 12)</t>
  </si>
  <si>
    <t xml:space="preserve"> 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</si>
  <si>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</si>
  <si>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</si>
  <si>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</si>
  <si>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</si>
  <si>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</si>
  <si>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</si>
  <si>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</si>
  <si>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</si>
  <si>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</si>
  <si>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</si>
  <si>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</si>
  <si>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</si>
  <si>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</si>
  <si>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>Mobiliarios y equipos neto (Nota 10)</t>
  </si>
  <si>
    <t>0013</t>
  </si>
  <si>
    <t xml:space="preserve">Activos intangibles (Nota 10) </t>
  </si>
  <si>
    <t>0014</t>
  </si>
  <si>
    <t xml:space="preserve">Otros activos no financieros (Nota 20) </t>
  </si>
  <si>
    <t>Total activos no corrientes</t>
  </si>
  <si>
    <t>Total activos</t>
  </si>
  <si>
    <t>Pasivos</t>
  </si>
  <si>
    <t>Pasivos corrientes</t>
  </si>
  <si>
    <t>0015</t>
  </si>
  <si>
    <t>Sobregiro bancario (Nota 21)</t>
  </si>
  <si>
    <t>0016</t>
  </si>
  <si>
    <t>Cuentas por pagar a corto plazo (Nota 11)</t>
  </si>
  <si>
    <t>0017</t>
  </si>
  <si>
    <t>Préstamos a corto plazo (Nota 23)</t>
  </si>
  <si>
    <t>0018</t>
  </si>
  <si>
    <t>Parte corriente de préstamos a largo plazo (Nota 24)</t>
  </si>
  <si>
    <t>0019</t>
  </si>
  <si>
    <t>Retenciones y acumulaciones por pagar (Nota 12)</t>
  </si>
  <si>
    <t>0020</t>
  </si>
  <si>
    <t>Provisiones a corto plazo (Nota 26)</t>
  </si>
  <si>
    <t>0021</t>
  </si>
  <si>
    <t>Beneficios a empleados a corto plazo (Nota 13)</t>
  </si>
  <si>
    <t>0022</t>
  </si>
  <si>
    <t>Pensiones (Nota 28)</t>
  </si>
  <si>
    <t>0023</t>
  </si>
  <si>
    <t>Otros pasivos corrientes (Nota 29)</t>
  </si>
  <si>
    <t>Total pasivos corrientes</t>
  </si>
  <si>
    <t>Pasivos no corrientes</t>
  </si>
  <si>
    <t>0024</t>
  </si>
  <si>
    <t>Cuentas por pagar a largo plazo (Nota 14)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</si>
  <si>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</si>
  <si>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</si>
  <si>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</si>
  <si>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</si>
  <si>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</si>
  <si>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</si>
  <si>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</si>
  <si>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15)</t>
  </si>
  <si>
    <t>0029</t>
  </si>
  <si>
    <t>Otros pasivos no corrientes (Nota 35)</t>
  </si>
  <si>
    <t>Total pasivos no corrientes</t>
  </si>
  <si>
    <t xml:space="preserve">Total pasivos </t>
  </si>
  <si>
    <t>Activos Netos/Patrimonio (Nota 16)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</si>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</sst>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_(&quot;RD$&quot;* #,##0.00_);_(&quot;RD$&quot;* \(#,##0.00\);_(&quot;RD$&quot;* &quot;-&quot;??_);_(@_)"/>
    <numFmt numFmtId="167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3" fillId="0" borderId="0"/>
    <xf numFmtId="0" fontId="13" fillId="0" borderId="0"/>
  </cellStyleXfs>
  <cellXfs count="82">
    <xf numFmtId="0" fontId="0" fillId="0" borderId="0" xfId="0"/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0" xfId="2" applyFont="1" applyFill="1" applyBorder="1" applyAlignment="1"/>
    <xf numFmtId="0" fontId="0" fillId="0" borderId="0" xfId="0" applyBorder="1" applyAlignment="1">
      <alignment vertical="center"/>
    </xf>
    <xf numFmtId="0" fontId="4" fillId="3" borderId="2" xfId="2" applyFont="1" applyFill="1" applyBorder="1" applyAlignment="1"/>
    <xf numFmtId="0" fontId="6" fillId="2" borderId="0" xfId="0" applyFont="1" applyFill="1" applyAlignment="1">
      <alignment horizontal="left" vertical="center"/>
    </xf>
    <xf numFmtId="43" fontId="7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43" fontId="8" fillId="2" borderId="0" xfId="1" applyFont="1" applyFill="1" applyAlignment="1">
      <alignment vertical="center"/>
    </xf>
    <xf numFmtId="39" fontId="2" fillId="2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/>
    </xf>
    <xf numFmtId="41" fontId="2" fillId="2" borderId="0" xfId="0" applyNumberFormat="1" applyFont="1" applyFill="1" applyAlignment="1">
      <alignment vertical="center"/>
    </xf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3" fontId="2" fillId="0" borderId="0" xfId="1" applyFont="1" applyFill="1" applyAlignment="1"/>
    <xf numFmtId="41" fontId="2" fillId="2" borderId="0" xfId="0" applyNumberFormat="1" applyFont="1" applyFill="1" applyAlignment="1">
      <alignment horizontal="left" vertical="center" indent="5"/>
    </xf>
    <xf numFmtId="41" fontId="2" fillId="2" borderId="0" xfId="0" applyNumberFormat="1" applyFont="1" applyFill="1" applyAlignment="1"/>
    <xf numFmtId="43" fontId="2" fillId="0" borderId="0" xfId="1" applyFont="1"/>
    <xf numFmtId="43" fontId="2" fillId="0" borderId="0" xfId="1" applyFont="1" applyFill="1" applyBorder="1" applyAlignment="1"/>
    <xf numFmtId="41" fontId="2" fillId="2" borderId="0" xfId="0" applyNumberFormat="1" applyFont="1" applyFill="1" applyBorder="1" applyAlignment="1">
      <alignment horizontal="left" vertical="center" indent="5"/>
    </xf>
    <xf numFmtId="41" fontId="2" fillId="2" borderId="0" xfId="0" applyNumberFormat="1" applyFont="1" applyFill="1" applyBorder="1" applyAlignment="1"/>
    <xf numFmtId="0" fontId="2" fillId="0" borderId="0" xfId="0" applyFont="1" applyBorder="1"/>
    <xf numFmtId="43" fontId="2" fillId="0" borderId="3" xfId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>
      <alignment vertical="center"/>
    </xf>
    <xf numFmtId="0" fontId="9" fillId="0" borderId="0" xfId="0" applyFont="1" applyBorder="1"/>
    <xf numFmtId="43" fontId="2" fillId="0" borderId="3" xfId="1" applyFont="1" applyFill="1" applyBorder="1" applyAlignment="1"/>
    <xf numFmtId="41" fontId="2" fillId="2" borderId="3" xfId="0" applyNumberFormat="1" applyFont="1" applyFill="1" applyBorder="1" applyAlignment="1"/>
    <xf numFmtId="43" fontId="8" fillId="0" borderId="3" xfId="1" applyFont="1" applyFill="1" applyBorder="1" applyAlignment="1">
      <alignment vertical="center"/>
    </xf>
    <xf numFmtId="41" fontId="8" fillId="2" borderId="3" xfId="0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164" fontId="2" fillId="0" borderId="0" xfId="0" applyNumberFormat="1" applyFont="1"/>
    <xf numFmtId="4" fontId="0" fillId="0" borderId="0" xfId="0" applyNumberFormat="1" applyAlignment="1">
      <alignment vertical="center"/>
    </xf>
    <xf numFmtId="43" fontId="2" fillId="0" borderId="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/>
    <xf numFmtId="43" fontId="8" fillId="0" borderId="4" xfId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horizontal="left" vertical="center"/>
    </xf>
    <xf numFmtId="41" fontId="8" fillId="2" borderId="4" xfId="0" applyNumberFormat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0" fillId="4" borderId="0" xfId="0" applyNumberFormat="1" applyFill="1" applyAlignment="1">
      <alignment vertical="center"/>
    </xf>
    <xf numFmtId="43" fontId="0" fillId="0" borderId="0" xfId="0" applyNumberFormat="1"/>
    <xf numFmtId="43" fontId="0" fillId="0" borderId="0" xfId="1" applyFont="1" applyAlignment="1">
      <alignment vertical="center"/>
    </xf>
    <xf numFmtId="43" fontId="2" fillId="0" borderId="0" xfId="1" applyFont="1" applyFill="1" applyAlignment="1">
      <alignment horizontal="left" vertical="center"/>
    </xf>
    <xf numFmtId="41" fontId="2" fillId="2" borderId="0" xfId="0" applyNumberFormat="1" applyFont="1" applyFill="1"/>
    <xf numFmtId="43" fontId="2" fillId="0" borderId="0" xfId="0" applyNumberFormat="1" applyFont="1"/>
    <xf numFmtId="0" fontId="8" fillId="2" borderId="0" xfId="0" applyFont="1" applyFill="1" applyAlignment="1">
      <alignment horizontal="left" vertical="top"/>
    </xf>
    <xf numFmtId="43" fontId="2" fillId="0" borderId="0" xfId="1" applyFont="1" applyFill="1"/>
    <xf numFmtId="43" fontId="2" fillId="2" borderId="0" xfId="1" applyFont="1" applyFill="1" applyAlignment="1"/>
    <xf numFmtId="43" fontId="2" fillId="2" borderId="3" xfId="1" applyFont="1" applyFill="1" applyBorder="1" applyAlignment="1"/>
    <xf numFmtId="43" fontId="8" fillId="2" borderId="3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2" borderId="3" xfId="0" applyNumberFormat="1" applyFont="1" applyFill="1" applyBorder="1" applyAlignment="1">
      <alignment vertical="center"/>
    </xf>
    <xf numFmtId="43" fontId="8" fillId="2" borderId="4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11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9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4" fillId="3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7">
    <cellStyle name="Millares" xfId="1" builtinId="3"/>
    <cellStyle name="Millares 2" xfId="3"/>
    <cellStyle name="Millares 2 2" xfId="4"/>
    <cellStyle name="Millares 2 3" xfId="5"/>
    <cellStyle name="Millares 3" xfId="6"/>
    <cellStyle name="Millares 3 2" xfId="7"/>
    <cellStyle name="Millares 4" xfId="8"/>
    <cellStyle name="Millares 5" xfId="9"/>
    <cellStyle name="Moneda 2" xfId="10"/>
    <cellStyle name="Moneda 2 2" xfId="11"/>
    <cellStyle name="Normal" xfId="0" builtinId="0"/>
    <cellStyle name="Normal 2" xfId="12"/>
    <cellStyle name="Normal 2 2" xfId="2"/>
    <cellStyle name="Normal 2 2 2" xfId="13"/>
    <cellStyle name="Normal 3" xfId="14"/>
    <cellStyle name="Normal 4" xfId="15"/>
    <cellStyle name="Normal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266700</xdr:colOff>
      <xdr:row>78</xdr:row>
      <xdr:rowOff>0</xdr:rowOff>
    </xdr:from>
    <xdr:to>
      <xdr:col>17</xdr:col>
      <xdr:colOff>485775</xdr:colOff>
      <xdr:row>85</xdr:row>
      <xdr:rowOff>78740</xdr:rowOff>
    </xdr:to>
    <xdr:pic>
      <xdr:nvPicPr>
        <xdr:cNvPr id="2" name="1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15525750"/>
          <a:ext cx="1743075" cy="1412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ESTADOS%20FINANC.%20%20MES%20DE%20MARZO,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SNS "/>
      <sheetName val="ERF SRS "/>
      <sheetName val="ECAMP"/>
      <sheetName val="Balanza comprobacion  Intranet"/>
      <sheetName val="Efectivo "/>
      <sheetName val="Mobiliario Eq. Ofc."/>
      <sheetName val="Inventario"/>
      <sheetName val="Cuenta por Cobrar"/>
      <sheetName val="CXP Corto plazo"/>
      <sheetName val="EST. Flujo Efc"/>
      <sheetName val="Retenciones y Acum."/>
      <sheetName val="CXP Largo Plazo"/>
      <sheetName val="Ingresos"/>
      <sheetName val="Benef. Empl x p Corto Plazo"/>
      <sheetName val="Patrimonio"/>
      <sheetName val="Total Gasto"/>
      <sheetName val="Benef. Empl x pagar Larg. Plaz"/>
    </sheetNames>
    <sheetDataSet>
      <sheetData sheetId="0"/>
      <sheetData sheetId="1">
        <row r="34">
          <cell r="F34">
            <v>-258607497.94000003</v>
          </cell>
        </row>
      </sheetData>
      <sheetData sheetId="2"/>
      <sheetData sheetId="3"/>
      <sheetData sheetId="4">
        <row r="46">
          <cell r="C46">
            <v>23169827.079999998</v>
          </cell>
        </row>
      </sheetData>
      <sheetData sheetId="5">
        <row r="26">
          <cell r="H26">
            <v>264510412.09</v>
          </cell>
        </row>
      </sheetData>
      <sheetData sheetId="6">
        <row r="22">
          <cell r="B22">
            <v>17438526.77</v>
          </cell>
        </row>
      </sheetData>
      <sheetData sheetId="7">
        <row r="26">
          <cell r="B26">
            <v>35689793.920000002</v>
          </cell>
        </row>
      </sheetData>
      <sheetData sheetId="8">
        <row r="18">
          <cell r="B18">
            <v>125685326</v>
          </cell>
        </row>
      </sheetData>
      <sheetData sheetId="9"/>
      <sheetData sheetId="10">
        <row r="23">
          <cell r="B23">
            <v>136261.4</v>
          </cell>
        </row>
      </sheetData>
      <sheetData sheetId="11">
        <row r="15">
          <cell r="B15">
            <v>100522512.8</v>
          </cell>
        </row>
      </sheetData>
      <sheetData sheetId="12"/>
      <sheetData sheetId="13">
        <row r="19">
          <cell r="B19">
            <v>2974682.94</v>
          </cell>
        </row>
      </sheetData>
      <sheetData sheetId="14">
        <row r="18">
          <cell r="B18">
            <v>370097274.65999991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C1" zoomScaleNormal="100" zoomScaleSheetLayoutView="100" workbookViewId="0">
      <selection activeCell="J71" sqref="J71"/>
    </sheetView>
  </sheetViews>
  <sheetFormatPr baseColWidth="10" defaultColWidth="11.42578125" defaultRowHeight="15" x14ac:dyDescent="0.25"/>
  <cols>
    <col min="1" max="1" width="7.5703125" style="1" hidden="1" customWidth="1"/>
    <col min="2" max="2" width="3.7109375" style="2" hidden="1" customWidth="1"/>
    <col min="3" max="3" width="4.28515625" style="2" customWidth="1"/>
    <col min="4" max="4" width="50" style="2" customWidth="1"/>
    <col min="5" max="5" width="1.7109375" style="2" customWidth="1"/>
    <col min="6" max="6" width="23.85546875" style="70" customWidth="1"/>
    <col min="7" max="7" width="1.7109375" style="2" customWidth="1"/>
    <col min="8" max="8" width="3.140625" style="2" bestFit="1" customWidth="1"/>
    <col min="9" max="9" width="10.5703125" style="2" customWidth="1"/>
    <col min="10" max="10" width="32.140625" style="2" customWidth="1"/>
    <col min="11" max="11" width="16.5703125" style="6" customWidth="1"/>
    <col min="12" max="12" width="28.7109375" style="6" customWidth="1"/>
    <col min="13" max="13" width="20.42578125" style="6" customWidth="1"/>
    <col min="14" max="16384" width="11.42578125" style="6"/>
  </cols>
  <sheetData>
    <row r="1" spans="1:13" x14ac:dyDescent="0.25">
      <c r="C1" s="3"/>
      <c r="D1" s="3"/>
      <c r="E1" s="4"/>
      <c r="F1" s="5"/>
      <c r="G1" s="4"/>
      <c r="H1" s="4"/>
    </row>
    <row r="2" spans="1:13" s="10" customFormat="1" ht="15.75" x14ac:dyDescent="0.25">
      <c r="A2" s="7"/>
      <c r="B2" s="8"/>
      <c r="C2" s="78"/>
      <c r="D2" s="78"/>
      <c r="E2" s="78"/>
      <c r="F2" s="78"/>
      <c r="G2" s="78"/>
      <c r="H2" s="78"/>
      <c r="I2" s="78"/>
      <c r="J2" s="9"/>
    </row>
    <row r="3" spans="1:13" ht="3.75" customHeight="1" x14ac:dyDescent="0.25">
      <c r="C3" s="79"/>
      <c r="D3" s="78"/>
      <c r="E3" s="78"/>
      <c r="F3" s="78"/>
      <c r="G3" s="78"/>
      <c r="H3" s="78"/>
      <c r="I3" s="78"/>
      <c r="J3" s="9"/>
      <c r="K3" s="9"/>
      <c r="L3" s="9"/>
      <c r="M3" s="11"/>
    </row>
    <row r="4" spans="1:13" ht="15.75" x14ac:dyDescent="0.25">
      <c r="C4" s="80" t="s">
        <v>0</v>
      </c>
      <c r="D4" s="80"/>
      <c r="E4" s="80"/>
      <c r="F4" s="80"/>
      <c r="G4" s="80"/>
      <c r="H4" s="80"/>
    </row>
    <row r="5" spans="1:13" ht="15.75" x14ac:dyDescent="0.25">
      <c r="C5" s="80" t="s">
        <v>1</v>
      </c>
      <c r="D5" s="80"/>
      <c r="E5" s="80"/>
      <c r="F5" s="80"/>
      <c r="G5" s="80"/>
      <c r="H5" s="80"/>
    </row>
    <row r="6" spans="1:13" ht="15.75" x14ac:dyDescent="0.25">
      <c r="C6" s="80" t="s">
        <v>2</v>
      </c>
      <c r="D6" s="80"/>
      <c r="E6" s="80"/>
      <c r="F6" s="80"/>
      <c r="G6" s="80"/>
      <c r="H6" s="80"/>
    </row>
    <row r="7" spans="1:13" x14ac:dyDescent="0.25">
      <c r="C7" s="4"/>
      <c r="D7" s="12"/>
      <c r="E7" s="12"/>
      <c r="F7" s="5"/>
      <c r="G7" s="4"/>
      <c r="H7" s="4"/>
    </row>
    <row r="8" spans="1:13" ht="15" customHeight="1" x14ac:dyDescent="0.25">
      <c r="C8" s="4"/>
      <c r="D8" s="4"/>
      <c r="E8" s="4"/>
      <c r="F8" s="13"/>
      <c r="G8" s="14"/>
      <c r="H8" s="15"/>
    </row>
    <row r="9" spans="1:13" ht="15" customHeight="1" x14ac:dyDescent="0.25">
      <c r="A9" s="1" t="s">
        <v>3</v>
      </c>
      <c r="C9" s="16" t="s">
        <v>4</v>
      </c>
      <c r="D9" s="17"/>
      <c r="E9" s="17"/>
      <c r="F9" s="18"/>
      <c r="G9" s="19"/>
      <c r="H9" s="19"/>
    </row>
    <row r="10" spans="1:13" x14ac:dyDescent="0.25">
      <c r="C10" s="16" t="s">
        <v>5</v>
      </c>
      <c r="D10" s="17"/>
      <c r="E10" s="17"/>
      <c r="F10" s="5"/>
      <c r="G10" s="19"/>
      <c r="H10" s="19"/>
    </row>
    <row r="11" spans="1:13" x14ac:dyDescent="0.25">
      <c r="A11" s="1" t="s">
        <v>6</v>
      </c>
      <c r="C11" s="4"/>
      <c r="D11" s="4" t="s">
        <v>7</v>
      </c>
      <c r="E11" s="4"/>
      <c r="F11" s="20">
        <f>'[1]Efectivo '!C46</f>
        <v>23169827.079999998</v>
      </c>
      <c r="G11" s="21"/>
      <c r="H11" s="22"/>
    </row>
    <row r="12" spans="1:13" customFormat="1" x14ac:dyDescent="0.25">
      <c r="A12" s="23" t="s">
        <v>8</v>
      </c>
      <c r="B12" s="24"/>
      <c r="C12" s="25"/>
      <c r="D12" s="4" t="s">
        <v>9</v>
      </c>
      <c r="E12" s="4"/>
      <c r="F12" s="26"/>
      <c r="G12" s="27"/>
      <c r="H12" s="28"/>
      <c r="I12" s="24"/>
      <c r="J12" s="29"/>
    </row>
    <row r="13" spans="1:13" customFormat="1" x14ac:dyDescent="0.25">
      <c r="A13" s="23" t="s">
        <v>10</v>
      </c>
      <c r="B13" s="24"/>
      <c r="C13" s="25"/>
      <c r="D13" s="4" t="s">
        <v>11</v>
      </c>
      <c r="E13" s="4"/>
      <c r="F13" s="26"/>
      <c r="G13" s="27"/>
      <c r="H13" s="28"/>
      <c r="I13" s="24"/>
      <c r="J13" s="24"/>
    </row>
    <row r="14" spans="1:13" customFormat="1" x14ac:dyDescent="0.25">
      <c r="A14" s="23" t="s">
        <v>12</v>
      </c>
      <c r="B14" s="24"/>
      <c r="C14" s="25"/>
      <c r="D14" s="4" t="s">
        <v>13</v>
      </c>
      <c r="E14" s="4"/>
      <c r="F14" s="30">
        <f>'[1]Cuenta por Cobrar'!B26</f>
        <v>35689793.920000002</v>
      </c>
      <c r="G14" s="31"/>
      <c r="H14" s="32"/>
      <c r="I14" s="33"/>
      <c r="J14" s="24"/>
    </row>
    <row r="15" spans="1:13" x14ac:dyDescent="0.25">
      <c r="A15" s="1" t="s">
        <v>14</v>
      </c>
      <c r="C15" s="4"/>
      <c r="D15" s="4" t="s">
        <v>15</v>
      </c>
      <c r="E15" s="4"/>
      <c r="F15" s="34">
        <f>[1]Inventario!B22</f>
        <v>17438526.77</v>
      </c>
      <c r="G15" s="35"/>
      <c r="H15" s="36"/>
      <c r="I15" s="8"/>
    </row>
    <row r="16" spans="1:13" customFormat="1" x14ac:dyDescent="0.25">
      <c r="A16" s="23" t="s">
        <v>16</v>
      </c>
      <c r="B16" s="24"/>
      <c r="C16" s="25"/>
      <c r="D16" s="4" t="s">
        <v>17</v>
      </c>
      <c r="E16" s="4"/>
      <c r="F16" s="30"/>
      <c r="G16" s="31" t="s">
        <v>18</v>
      </c>
      <c r="H16" s="32"/>
      <c r="I16" s="37" t="s">
        <v>18</v>
      </c>
      <c r="J16" s="24"/>
    </row>
    <row r="17" spans="1:13" customFormat="1" x14ac:dyDescent="0.25">
      <c r="A17" s="23" t="s">
        <v>19</v>
      </c>
      <c r="B17" s="24"/>
      <c r="C17" s="25"/>
      <c r="D17" s="4" t="s">
        <v>20</v>
      </c>
      <c r="E17" s="4"/>
      <c r="F17" s="38"/>
      <c r="G17" s="31"/>
      <c r="H17" s="39"/>
      <c r="I17" s="24"/>
      <c r="J17" s="24"/>
    </row>
    <row r="18" spans="1:13" x14ac:dyDescent="0.25">
      <c r="C18" s="16" t="s">
        <v>21</v>
      </c>
      <c r="D18" s="4"/>
      <c r="E18" s="4"/>
      <c r="F18" s="40">
        <f>SUM(F10:F17)</f>
        <v>76298147.769999996</v>
      </c>
      <c r="G18" s="35"/>
      <c r="H18" s="41">
        <f>SUM(H10:H17)</f>
        <v>0</v>
      </c>
    </row>
    <row r="19" spans="1:13" x14ac:dyDescent="0.25">
      <c r="C19" s="16"/>
      <c r="D19" s="4"/>
      <c r="E19" s="4"/>
      <c r="F19" s="42"/>
      <c r="G19" s="35"/>
      <c r="H19" s="43"/>
      <c r="K19" s="44"/>
    </row>
    <row r="20" spans="1:13" x14ac:dyDescent="0.25">
      <c r="C20" s="16" t="s">
        <v>22</v>
      </c>
      <c r="D20" s="4"/>
      <c r="E20" s="4"/>
      <c r="F20" s="20"/>
      <c r="G20" s="36"/>
      <c r="H20" s="22"/>
    </row>
    <row r="21" spans="1:13" customFormat="1" x14ac:dyDescent="0.25">
      <c r="A21" s="23" t="s">
        <v>23</v>
      </c>
      <c r="B21" s="24"/>
      <c r="C21" s="25"/>
      <c r="D21" s="4" t="s">
        <v>24</v>
      </c>
      <c r="E21" s="4"/>
      <c r="F21" s="26">
        <v>0</v>
      </c>
      <c r="G21" s="27"/>
      <c r="H21" s="28"/>
      <c r="I21" s="24"/>
      <c r="J21" s="24"/>
    </row>
    <row r="22" spans="1:13" customFormat="1" x14ac:dyDescent="0.25">
      <c r="A22" s="23" t="s">
        <v>25</v>
      </c>
      <c r="B22" s="24"/>
      <c r="C22" s="25"/>
      <c r="D22" s="3" t="s">
        <v>26</v>
      </c>
      <c r="E22" s="3"/>
      <c r="F22" s="30"/>
      <c r="G22" s="31"/>
      <c r="H22" s="32"/>
      <c r="I22" s="24"/>
      <c r="J22" s="45"/>
    </row>
    <row r="23" spans="1:13" customFormat="1" x14ac:dyDescent="0.25">
      <c r="A23" s="23" t="s">
        <v>27</v>
      </c>
      <c r="B23" s="24"/>
      <c r="C23" s="25"/>
      <c r="D23" s="3" t="s">
        <v>28</v>
      </c>
      <c r="E23" s="3"/>
      <c r="F23" s="30"/>
      <c r="G23" s="31"/>
      <c r="H23" s="32"/>
      <c r="I23" s="24"/>
      <c r="J23" s="24"/>
    </row>
    <row r="24" spans="1:13" customFormat="1" x14ac:dyDescent="0.25">
      <c r="A24" s="23" t="s">
        <v>29</v>
      </c>
      <c r="B24" s="24"/>
      <c r="C24" s="25"/>
      <c r="D24" s="3" t="s">
        <v>30</v>
      </c>
      <c r="E24" s="3"/>
      <c r="F24" s="30"/>
      <c r="G24" s="31"/>
      <c r="H24" s="32"/>
      <c r="I24" s="24"/>
      <c r="J24" s="24"/>
    </row>
    <row r="25" spans="1:13" x14ac:dyDescent="0.25">
      <c r="A25" s="1" t="s">
        <v>31</v>
      </c>
      <c r="C25" s="4"/>
      <c r="D25" s="3" t="s">
        <v>32</v>
      </c>
      <c r="E25" s="3"/>
      <c r="F25" s="34">
        <f>'[1]Mobiliario Eq. Ofc.'!H26</f>
        <v>264510412.09</v>
      </c>
      <c r="G25" s="35"/>
      <c r="H25" s="36"/>
      <c r="M25" s="46"/>
    </row>
    <row r="26" spans="1:13" x14ac:dyDescent="0.25">
      <c r="A26" s="1" t="s">
        <v>33</v>
      </c>
      <c r="C26" s="4"/>
      <c r="D26" s="3" t="s">
        <v>34</v>
      </c>
      <c r="E26" s="3"/>
      <c r="F26" s="47"/>
      <c r="G26" s="35"/>
      <c r="H26" s="36"/>
      <c r="J26" s="48"/>
      <c r="M26" s="46"/>
    </row>
    <row r="27" spans="1:13" customFormat="1" x14ac:dyDescent="0.25">
      <c r="A27" s="23" t="s">
        <v>35</v>
      </c>
      <c r="B27" s="24"/>
      <c r="C27" s="25"/>
      <c r="D27" s="3" t="s">
        <v>36</v>
      </c>
      <c r="E27" s="3"/>
      <c r="F27" s="30"/>
      <c r="G27" s="31"/>
      <c r="H27" s="32"/>
      <c r="I27" s="2"/>
      <c r="J27" s="2"/>
      <c r="M27" s="49"/>
    </row>
    <row r="28" spans="1:13" x14ac:dyDescent="0.25">
      <c r="C28" s="16" t="s">
        <v>37</v>
      </c>
      <c r="D28" s="4"/>
      <c r="E28" s="4"/>
      <c r="F28" s="40">
        <f>SUM(F21:F27)</f>
        <v>264510412.09</v>
      </c>
      <c r="G28" s="35"/>
      <c r="H28" s="41">
        <f>SUM(H21:H27)</f>
        <v>0</v>
      </c>
      <c r="M28" s="46"/>
    </row>
    <row r="29" spans="1:13" x14ac:dyDescent="0.25">
      <c r="C29" s="16"/>
      <c r="D29" s="4"/>
      <c r="E29" s="4"/>
      <c r="F29" s="42"/>
      <c r="G29" s="35"/>
      <c r="H29" s="43"/>
      <c r="M29" s="46"/>
    </row>
    <row r="30" spans="1:13" ht="15.75" thickBot="1" x14ac:dyDescent="0.3">
      <c r="C30" s="16" t="s">
        <v>38</v>
      </c>
      <c r="D30" s="4"/>
      <c r="E30" s="4"/>
      <c r="F30" s="50">
        <f>SUM(F28,F18)</f>
        <v>340808559.86000001</v>
      </c>
      <c r="G30" s="51"/>
      <c r="H30" s="52">
        <f>SUM(H28,H18)</f>
        <v>0</v>
      </c>
      <c r="J30" s="53"/>
      <c r="K30" s="54"/>
    </row>
    <row r="31" spans="1:13" ht="15.75" thickTop="1" x14ac:dyDescent="0.25">
      <c r="C31" s="4"/>
      <c r="D31" s="4" t="s">
        <v>18</v>
      </c>
      <c r="E31" s="4"/>
      <c r="F31" s="20"/>
      <c r="G31" s="22"/>
      <c r="H31" s="22"/>
      <c r="J31" s="55"/>
      <c r="K31" s="56">
        <f>F30-F64</f>
        <v>0</v>
      </c>
    </row>
    <row r="32" spans="1:13" x14ac:dyDescent="0.25">
      <c r="C32" s="16" t="s">
        <v>39</v>
      </c>
      <c r="D32" s="4"/>
      <c r="E32" s="4"/>
      <c r="F32" s="20"/>
      <c r="G32" s="22"/>
      <c r="H32" s="22"/>
    </row>
    <row r="33" spans="1:11" x14ac:dyDescent="0.25">
      <c r="C33" s="16" t="s">
        <v>40</v>
      </c>
      <c r="D33" s="4"/>
      <c r="E33" s="4"/>
      <c r="F33" s="57"/>
      <c r="G33" s="21"/>
      <c r="H33" s="21"/>
      <c r="K33" s="44"/>
    </row>
    <row r="34" spans="1:11" customFormat="1" x14ac:dyDescent="0.25">
      <c r="A34" s="23" t="s">
        <v>41</v>
      </c>
      <c r="B34" s="24"/>
      <c r="C34" s="25"/>
      <c r="D34" s="4" t="s">
        <v>42</v>
      </c>
      <c r="E34" s="4"/>
      <c r="F34" s="26"/>
      <c r="G34" s="58"/>
      <c r="H34" s="28"/>
      <c r="I34" s="24"/>
      <c r="J34" s="59"/>
    </row>
    <row r="35" spans="1:11" x14ac:dyDescent="0.25">
      <c r="A35" s="1" t="s">
        <v>43</v>
      </c>
      <c r="C35" s="4"/>
      <c r="D35" s="4" t="s">
        <v>44</v>
      </c>
      <c r="E35" s="4"/>
      <c r="F35" s="47">
        <f>'[1]CXP Corto plazo'!B18</f>
        <v>125685326</v>
      </c>
      <c r="G35" s="35"/>
      <c r="H35" s="36"/>
    </row>
    <row r="36" spans="1:11" customFormat="1" x14ac:dyDescent="0.25">
      <c r="A36" s="23" t="s">
        <v>45</v>
      </c>
      <c r="B36" s="24"/>
      <c r="C36" s="25"/>
      <c r="D36" s="4" t="s">
        <v>46</v>
      </c>
      <c r="E36" s="4"/>
      <c r="F36" s="30"/>
      <c r="G36" s="31"/>
      <c r="H36" s="32"/>
      <c r="I36" s="24"/>
      <c r="J36" s="45"/>
    </row>
    <row r="37" spans="1:11" customFormat="1" x14ac:dyDescent="0.25">
      <c r="A37" s="23" t="s">
        <v>47</v>
      </c>
      <c r="B37" s="24"/>
      <c r="C37" s="25"/>
      <c r="D37" s="4" t="s">
        <v>48</v>
      </c>
      <c r="E37" s="4"/>
      <c r="F37" s="30"/>
      <c r="G37" s="31"/>
      <c r="H37" s="32"/>
      <c r="I37" s="24"/>
      <c r="J37" s="24"/>
    </row>
    <row r="38" spans="1:11" customFormat="1" x14ac:dyDescent="0.25">
      <c r="A38" s="23" t="s">
        <v>49</v>
      </c>
      <c r="B38" s="24"/>
      <c r="C38" s="25"/>
      <c r="D38" s="4" t="s">
        <v>50</v>
      </c>
      <c r="E38" s="4"/>
      <c r="F38" s="26">
        <f>'[1]Retenciones y Acum.'!B23</f>
        <v>136261.4</v>
      </c>
      <c r="G38" s="27"/>
      <c r="H38" s="28"/>
      <c r="I38" s="24"/>
      <c r="J38" s="24"/>
    </row>
    <row r="39" spans="1:11" customFormat="1" x14ac:dyDescent="0.25">
      <c r="A39" s="23" t="s">
        <v>51</v>
      </c>
      <c r="B39" s="24"/>
      <c r="C39" s="25"/>
      <c r="D39" s="4" t="s">
        <v>52</v>
      </c>
      <c r="E39" s="4"/>
      <c r="F39" s="26"/>
      <c r="G39" s="27"/>
      <c r="H39" s="28"/>
      <c r="I39" s="24"/>
      <c r="J39" s="24"/>
    </row>
    <row r="40" spans="1:11" customFormat="1" x14ac:dyDescent="0.25">
      <c r="A40" s="23" t="s">
        <v>53</v>
      </c>
      <c r="B40" s="24"/>
      <c r="C40" s="25"/>
      <c r="D40" s="4" t="s">
        <v>54</v>
      </c>
      <c r="E40" s="4"/>
      <c r="F40" s="38">
        <f>'[1]Benef. Empl x p Corto Plazo'!B19</f>
        <v>2974682.94</v>
      </c>
      <c r="G40" s="27"/>
      <c r="H40" s="28"/>
      <c r="I40" s="24"/>
      <c r="J40" s="29"/>
    </row>
    <row r="41" spans="1:11" customFormat="1" x14ac:dyDescent="0.25">
      <c r="A41" s="23" t="s">
        <v>55</v>
      </c>
      <c r="B41" s="24"/>
      <c r="C41" s="25"/>
      <c r="D41" s="4" t="s">
        <v>56</v>
      </c>
      <c r="E41" s="4"/>
      <c r="F41" s="26"/>
      <c r="G41" s="27"/>
      <c r="H41" s="28"/>
      <c r="I41" s="24"/>
      <c r="J41" s="24"/>
    </row>
    <row r="42" spans="1:11" customFormat="1" x14ac:dyDescent="0.25">
      <c r="A42" s="23" t="s">
        <v>57</v>
      </c>
      <c r="B42" s="24"/>
      <c r="C42" s="25"/>
      <c r="D42" s="4" t="s">
        <v>58</v>
      </c>
      <c r="E42" s="4"/>
      <c r="F42" s="38"/>
      <c r="G42" s="31"/>
      <c r="H42" s="32"/>
      <c r="I42" s="24"/>
      <c r="J42" s="24"/>
    </row>
    <row r="43" spans="1:11" x14ac:dyDescent="0.25">
      <c r="C43" s="16" t="s">
        <v>59</v>
      </c>
      <c r="D43" s="4"/>
      <c r="E43" s="4"/>
      <c r="F43" s="42">
        <f>SUM(F34:F42)</f>
        <v>128796270.34</v>
      </c>
      <c r="G43" s="35"/>
      <c r="H43" s="43">
        <f>SUM(H34:H42)</f>
        <v>0</v>
      </c>
    </row>
    <row r="44" spans="1:11" x14ac:dyDescent="0.25">
      <c r="C44" s="16"/>
      <c r="D44" s="4"/>
      <c r="E44" s="4"/>
      <c r="F44" s="42"/>
      <c r="G44" s="35"/>
      <c r="H44" s="43"/>
    </row>
    <row r="45" spans="1:11" x14ac:dyDescent="0.25">
      <c r="C45" s="16"/>
      <c r="D45" s="4"/>
      <c r="E45" s="4"/>
      <c r="F45" s="42"/>
      <c r="G45" s="35"/>
      <c r="H45" s="36"/>
    </row>
    <row r="46" spans="1:11" customFormat="1" x14ac:dyDescent="0.25">
      <c r="A46" s="23"/>
      <c r="B46" s="24"/>
      <c r="C46" s="60" t="s">
        <v>60</v>
      </c>
      <c r="D46" s="25"/>
      <c r="E46" s="25"/>
      <c r="F46" s="61"/>
      <c r="G46" s="58"/>
      <c r="H46" s="58"/>
      <c r="I46" s="24"/>
      <c r="J46" s="24"/>
    </row>
    <row r="47" spans="1:11" customFormat="1" x14ac:dyDescent="0.25">
      <c r="A47" s="23" t="s">
        <v>61</v>
      </c>
      <c r="B47" s="24"/>
      <c r="C47" s="25"/>
      <c r="D47" s="4" t="s">
        <v>62</v>
      </c>
      <c r="E47" s="4"/>
      <c r="F47" s="26">
        <f>'[1]CXP Largo Plazo'!B15</f>
        <v>100522512.8</v>
      </c>
      <c r="G47" s="27"/>
      <c r="H47" s="28"/>
      <c r="I47" s="24"/>
      <c r="J47" s="24"/>
    </row>
    <row r="48" spans="1:11" customFormat="1" x14ac:dyDescent="0.25">
      <c r="A48" s="23" t="s">
        <v>63</v>
      </c>
      <c r="B48" s="24"/>
      <c r="C48" s="25"/>
      <c r="D48" s="4" t="s">
        <v>64</v>
      </c>
      <c r="E48" s="4"/>
      <c r="F48" s="62"/>
      <c r="G48" s="27"/>
      <c r="H48" s="28"/>
      <c r="I48" s="24"/>
      <c r="J48" s="24"/>
    </row>
    <row r="49" spans="1:13" customFormat="1" x14ac:dyDescent="0.25">
      <c r="A49" s="23" t="s">
        <v>65</v>
      </c>
      <c r="B49" s="24"/>
      <c r="C49" s="25"/>
      <c r="D49" s="4" t="s">
        <v>66</v>
      </c>
      <c r="E49" s="4"/>
      <c r="F49" s="62"/>
      <c r="G49" s="27"/>
      <c r="H49" s="28"/>
      <c r="I49" s="24"/>
      <c r="J49" s="24"/>
    </row>
    <row r="50" spans="1:13" customFormat="1" x14ac:dyDescent="0.25">
      <c r="A50" s="23" t="s">
        <v>67</v>
      </c>
      <c r="B50" s="24"/>
      <c r="C50" s="25"/>
      <c r="D50" s="4" t="s">
        <v>68</v>
      </c>
      <c r="E50" s="4"/>
      <c r="F50" s="62"/>
      <c r="G50" s="27"/>
      <c r="H50" s="28"/>
      <c r="I50" s="24"/>
      <c r="J50" s="24"/>
    </row>
    <row r="51" spans="1:13" customFormat="1" x14ac:dyDescent="0.25">
      <c r="A51" s="23" t="s">
        <v>69</v>
      </c>
      <c r="B51" s="24"/>
      <c r="C51" s="25"/>
      <c r="D51" s="4" t="s">
        <v>70</v>
      </c>
      <c r="E51" s="4"/>
      <c r="F51" s="63">
        <f>'ESF SNS '!F52</f>
        <v>0</v>
      </c>
      <c r="G51" s="27"/>
      <c r="H51" s="28"/>
      <c r="I51" s="24"/>
      <c r="J51" s="24"/>
    </row>
    <row r="52" spans="1:13" customFormat="1" x14ac:dyDescent="0.25">
      <c r="A52" s="23" t="s">
        <v>71</v>
      </c>
      <c r="B52" s="24"/>
      <c r="C52" s="25"/>
      <c r="D52" s="4" t="s">
        <v>72</v>
      </c>
      <c r="E52" s="4"/>
      <c r="F52" s="62"/>
      <c r="G52" s="27"/>
      <c r="H52" s="28"/>
      <c r="I52" s="24"/>
      <c r="J52" s="24"/>
    </row>
    <row r="53" spans="1:13" customFormat="1" ht="16.5" customHeight="1" x14ac:dyDescent="0.25">
      <c r="A53" s="23"/>
      <c r="B53" s="24"/>
      <c r="C53" s="60" t="s">
        <v>73</v>
      </c>
      <c r="D53" s="25"/>
      <c r="E53" s="25"/>
      <c r="F53" s="64">
        <f>+F47+F51</f>
        <v>100522512.8</v>
      </c>
      <c r="G53" s="31"/>
      <c r="H53" s="36"/>
      <c r="I53" s="24"/>
      <c r="J53" s="24"/>
    </row>
    <row r="54" spans="1:13" x14ac:dyDescent="0.25">
      <c r="C54" s="16" t="s">
        <v>74</v>
      </c>
      <c r="D54" s="4"/>
      <c r="E54" s="4"/>
      <c r="F54" s="65">
        <f>+F43+F53</f>
        <v>229318783.13999999</v>
      </c>
      <c r="G54" s="51"/>
      <c r="H54" s="41">
        <f>SUM(H43,H53)</f>
        <v>0</v>
      </c>
    </row>
    <row r="55" spans="1:13" x14ac:dyDescent="0.25">
      <c r="C55" s="16"/>
      <c r="D55" s="4"/>
      <c r="E55" s="4"/>
      <c r="F55" s="66"/>
      <c r="G55" s="22"/>
      <c r="H55" s="22"/>
      <c r="M55" s="67" t="s">
        <v>18</v>
      </c>
    </row>
    <row r="56" spans="1:13" x14ac:dyDescent="0.25">
      <c r="C56" s="16" t="s">
        <v>75</v>
      </c>
      <c r="D56" s="4"/>
      <c r="E56" s="4"/>
      <c r="F56" s="5"/>
      <c r="G56" s="22"/>
      <c r="H56" s="22"/>
      <c r="M56" s="6" t="s">
        <v>18</v>
      </c>
    </row>
    <row r="57" spans="1:13" customFormat="1" x14ac:dyDescent="0.25">
      <c r="A57" s="23" t="s">
        <v>76</v>
      </c>
      <c r="B57" s="24"/>
      <c r="C57" s="60"/>
      <c r="D57" s="4" t="s">
        <v>77</v>
      </c>
      <c r="E57" s="4"/>
      <c r="F57" s="62"/>
      <c r="G57" s="27"/>
      <c r="H57" s="28"/>
      <c r="I57" s="24"/>
      <c r="J57" s="24"/>
    </row>
    <row r="58" spans="1:13" customFormat="1" x14ac:dyDescent="0.25">
      <c r="A58" s="23" t="s">
        <v>78</v>
      </c>
      <c r="B58" s="24"/>
      <c r="C58" s="25"/>
      <c r="D58" s="4" t="s">
        <v>79</v>
      </c>
      <c r="E58" s="4"/>
      <c r="F58" s="62"/>
      <c r="G58" s="27"/>
      <c r="H58" s="28"/>
      <c r="I58" s="24"/>
      <c r="J58" s="24"/>
    </row>
    <row r="59" spans="1:13" x14ac:dyDescent="0.25">
      <c r="A59" s="1" t="s">
        <v>80</v>
      </c>
      <c r="C59" s="4"/>
      <c r="D59" s="4" t="s">
        <v>81</v>
      </c>
      <c r="E59" s="4"/>
      <c r="F59" s="5">
        <f>'[1]ERF SRS '!F34</f>
        <v>-258607497.94000003</v>
      </c>
      <c r="G59" s="21"/>
      <c r="H59" s="22"/>
      <c r="M59" s="67" t="s">
        <v>18</v>
      </c>
    </row>
    <row r="60" spans="1:13" x14ac:dyDescent="0.25">
      <c r="A60" s="1" t="s">
        <v>82</v>
      </c>
      <c r="C60" s="4"/>
      <c r="D60" s="4" t="s">
        <v>83</v>
      </c>
      <c r="E60" s="4"/>
      <c r="F60" s="62">
        <f>[1]Patrimonio!B18</f>
        <v>370097274.65999991</v>
      </c>
      <c r="G60" s="21"/>
      <c r="H60" s="68"/>
    </row>
    <row r="61" spans="1:13" customFormat="1" x14ac:dyDescent="0.25">
      <c r="A61" s="23" t="s">
        <v>84</v>
      </c>
      <c r="B61" s="24"/>
      <c r="C61" s="25"/>
      <c r="D61" s="4" t="s">
        <v>85</v>
      </c>
      <c r="E61" s="4"/>
      <c r="F61" s="66"/>
      <c r="G61" s="27"/>
      <c r="H61" s="36"/>
      <c r="I61" s="24"/>
      <c r="J61" s="24"/>
    </row>
    <row r="62" spans="1:13" x14ac:dyDescent="0.25">
      <c r="C62" s="16" t="s">
        <v>86</v>
      </c>
      <c r="D62" s="4"/>
      <c r="E62" s="4"/>
      <c r="F62" s="64">
        <f>+F57+F59+F60</f>
        <v>111489776.71999988</v>
      </c>
      <c r="G62" s="51"/>
      <c r="H62" s="41"/>
    </row>
    <row r="63" spans="1:13" x14ac:dyDescent="0.25">
      <c r="C63" s="16"/>
      <c r="D63" s="4"/>
      <c r="E63" s="4"/>
      <c r="F63" s="5"/>
      <c r="G63" s="19"/>
      <c r="H63" s="19"/>
    </row>
    <row r="64" spans="1:13" ht="15.75" thickBot="1" x14ac:dyDescent="0.3">
      <c r="C64" s="16" t="s">
        <v>87</v>
      </c>
      <c r="D64" s="4"/>
      <c r="E64" s="4"/>
      <c r="F64" s="69">
        <f>+F54+F62</f>
        <v>340808559.8599999</v>
      </c>
      <c r="G64" s="19"/>
      <c r="H64" s="52">
        <f>+H54+H62</f>
        <v>0</v>
      </c>
      <c r="J64" s="70"/>
      <c r="L64" s="71" t="s">
        <v>18</v>
      </c>
    </row>
    <row r="65" spans="3:12" ht="15.75" thickTop="1" x14ac:dyDescent="0.25">
      <c r="C65" s="16"/>
      <c r="D65" s="4"/>
      <c r="E65" s="4"/>
      <c r="F65" s="65"/>
      <c r="G65" s="19"/>
      <c r="H65" s="43"/>
      <c r="J65" s="70"/>
      <c r="L65" s="71"/>
    </row>
    <row r="66" spans="3:12" x14ac:dyDescent="0.25">
      <c r="C66" s="16"/>
      <c r="D66" s="4"/>
      <c r="E66" s="4"/>
      <c r="F66" s="65"/>
      <c r="G66" s="19"/>
      <c r="H66" s="43"/>
      <c r="J66" s="70"/>
      <c r="L66" s="71"/>
    </row>
    <row r="67" spans="3:12" x14ac:dyDescent="0.25">
      <c r="C67" s="16"/>
      <c r="D67" s="4"/>
      <c r="E67" s="4"/>
      <c r="F67" s="65"/>
      <c r="G67" s="19"/>
      <c r="H67" s="43"/>
    </row>
    <row r="68" spans="3:12" x14ac:dyDescent="0.25">
      <c r="C68" s="16"/>
      <c r="D68" s="4"/>
      <c r="E68" s="4"/>
      <c r="F68" s="65"/>
      <c r="G68" s="19"/>
      <c r="H68" s="43"/>
    </row>
    <row r="69" spans="3:12" x14ac:dyDescent="0.25">
      <c r="C69" s="16"/>
      <c r="D69" s="4"/>
      <c r="E69" s="4"/>
      <c r="F69" s="65"/>
      <c r="G69" s="19"/>
      <c r="H69" s="43"/>
    </row>
    <row r="70" spans="3:12" x14ac:dyDescent="0.25">
      <c r="C70" s="16"/>
      <c r="D70" s="4"/>
      <c r="E70" s="4"/>
      <c r="F70" s="65"/>
      <c r="G70" s="19"/>
      <c r="H70" s="43"/>
    </row>
    <row r="71" spans="3:12" x14ac:dyDescent="0.25">
      <c r="C71" s="16"/>
      <c r="D71" s="4"/>
      <c r="E71" s="4"/>
      <c r="F71" s="65"/>
      <c r="G71" s="19"/>
      <c r="H71" s="43"/>
    </row>
    <row r="72" spans="3:12" x14ac:dyDescent="0.25">
      <c r="C72" s="16"/>
      <c r="D72" s="4"/>
      <c r="E72" s="4"/>
      <c r="F72" s="65"/>
      <c r="G72" s="19"/>
      <c r="H72" s="43"/>
    </row>
    <row r="73" spans="3:12" x14ac:dyDescent="0.25">
      <c r="C73" s="16"/>
      <c r="D73" s="4"/>
      <c r="E73" s="4"/>
      <c r="F73" s="65"/>
      <c r="G73" s="19"/>
      <c r="H73" s="43"/>
    </row>
    <row r="74" spans="3:12" x14ac:dyDescent="0.25">
      <c r="C74" s="16"/>
      <c r="D74" s="72"/>
      <c r="E74" s="72"/>
      <c r="F74" s="72"/>
      <c r="G74" s="65"/>
      <c r="H74" s="73"/>
      <c r="I74" s="43"/>
    </row>
    <row r="75" spans="3:12" x14ac:dyDescent="0.25">
      <c r="C75" s="16"/>
      <c r="D75" s="4"/>
      <c r="E75" s="74"/>
      <c r="F75" s="74"/>
      <c r="G75" s="75"/>
      <c r="H75" s="19"/>
      <c r="I75" s="43"/>
    </row>
    <row r="76" spans="3:12" x14ac:dyDescent="0.25">
      <c r="C76" s="16"/>
      <c r="D76" s="4"/>
      <c r="E76" s="74"/>
      <c r="F76" s="74"/>
      <c r="G76" s="75"/>
      <c r="H76" s="19"/>
      <c r="I76" s="43"/>
    </row>
    <row r="77" spans="3:12" x14ac:dyDescent="0.25">
      <c r="C77" s="16"/>
      <c r="D77" s="4"/>
      <c r="E77" s="74"/>
      <c r="F77" s="74"/>
      <c r="G77" s="75"/>
      <c r="H77" s="19"/>
      <c r="I77" s="43"/>
    </row>
    <row r="78" spans="3:12" x14ac:dyDescent="0.25">
      <c r="C78" s="16"/>
      <c r="D78" s="4"/>
      <c r="E78" s="74"/>
      <c r="F78" s="74"/>
      <c r="G78" s="75"/>
      <c r="H78" s="19"/>
      <c r="I78" s="43"/>
    </row>
    <row r="79" spans="3:12" x14ac:dyDescent="0.25">
      <c r="C79" s="74"/>
      <c r="D79" s="6"/>
      <c r="E79" s="4"/>
      <c r="F79" s="4"/>
      <c r="G79" s="66"/>
      <c r="H79" s="19"/>
      <c r="I79" s="43"/>
    </row>
    <row r="80" spans="3:12" x14ac:dyDescent="0.25">
      <c r="C80" s="16"/>
      <c r="D80" s="4"/>
      <c r="E80" s="4"/>
      <c r="F80" s="65"/>
      <c r="G80" s="19"/>
      <c r="H80" s="43"/>
    </row>
    <row r="81" spans="3:10" x14ac:dyDescent="0.25">
      <c r="C81" s="16"/>
      <c r="D81" s="4"/>
      <c r="E81" s="4"/>
      <c r="F81" s="65"/>
      <c r="G81" s="19"/>
      <c r="H81" s="43"/>
    </row>
    <row r="82" spans="3:10" x14ac:dyDescent="0.25">
      <c r="C82" s="4"/>
      <c r="D82" s="4"/>
      <c r="E82" s="4"/>
      <c r="F82" s="5"/>
      <c r="G82" s="4"/>
      <c r="H82" s="22"/>
      <c r="J82" s="76"/>
    </row>
    <row r="83" spans="3:10" x14ac:dyDescent="0.25">
      <c r="C83" s="81"/>
      <c r="D83" s="81"/>
      <c r="E83" s="81"/>
      <c r="F83" s="81"/>
      <c r="G83" s="81"/>
      <c r="H83" s="81"/>
    </row>
    <row r="84" spans="3:10" x14ac:dyDescent="0.25">
      <c r="C84" s="4"/>
      <c r="D84" s="16"/>
      <c r="E84" s="16"/>
      <c r="F84" s="5"/>
      <c r="G84" s="4"/>
      <c r="H84" s="4"/>
    </row>
    <row r="85" spans="3:10" x14ac:dyDescent="0.25">
      <c r="C85" s="4"/>
      <c r="D85" s="4"/>
      <c r="E85" s="4"/>
      <c r="F85" s="5"/>
      <c r="G85" s="77"/>
      <c r="H85" s="77"/>
    </row>
    <row r="87" spans="3:10" x14ac:dyDescent="0.25">
      <c r="H87" s="53"/>
    </row>
    <row r="89" spans="3:10" x14ac:dyDescent="0.25">
      <c r="H89" s="76"/>
    </row>
  </sheetData>
  <protectedRanges>
    <protectedRange algorithmName="SHA-512" hashValue="ZAfGeYA5VbL0gG93akD1xexJu2rI3UXxHwEtGuh6c0glGlh5rE1RHQPZZ54q7AqVc1jO4jlchft9pel46vZT4g==" saltValue="JJI+A7ZZczdDIztssZc9Vg==" spinCount="100000" sqref="E3:M3 C2:C3 F2:J2" name="Rango1_1"/>
  </protectedRanges>
  <mergeCells count="6">
    <mergeCell ref="C83:H83"/>
    <mergeCell ref="C2:I2"/>
    <mergeCell ref="C3:I3"/>
    <mergeCell ref="C4:H4"/>
    <mergeCell ref="C5:H5"/>
    <mergeCell ref="C6:H6"/>
  </mergeCells>
  <printOptions horizontalCentered="1"/>
  <pageMargins left="0.23622047244094491" right="0.23622047244094491" top="0.74803149606299213" bottom="0.74803149606299213" header="0.31496062992125984" footer="0.31496062992125984"/>
  <pageSetup scale="72" orientation="portrait" verticalDpi="300" r:id="rId1"/>
  <rowBreaks count="1" manualBreakCount="1">
    <brk id="44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 SNS </vt:lpstr>
      <vt:lpstr>'ESF SNS '!Área_de_impresión</vt:lpstr>
      <vt:lpstr>'ESF SNS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2024-04-17T15:45:13Z</cp:lastPrinted>
  <dcterms:created xsi:type="dcterms:W3CDTF">2024-04-05T16:37:30Z</dcterms:created>
  <dcterms:modified xsi:type="dcterms:W3CDTF">2024-04-17T15:49:42Z</dcterms:modified>
</cp:coreProperties>
</file>